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osma-my.sharepoint.com/personal/gustavo_sosma_org_br/Documents/SOS.2025/Dia do Tietê/planilhas resultados/para diagramação/"/>
    </mc:Choice>
  </mc:AlternateContent>
  <xr:revisionPtr revIDLastSave="293" documentId="13_ncr:1_{90096B9A-5EDF-41CA-8D8E-5157EEB1DC25}" xr6:coauthVersionLast="47" xr6:coauthVersionMax="47" xr10:uidLastSave="{B952F621-F8DD-48FC-BD4C-065798A4BF98}"/>
  <bookViews>
    <workbookView xWindow="-120" yWindow="-120" windowWidth="20730" windowHeight="11040" tabRatio="500" xr2:uid="{00000000-000D-0000-FFFF-FFFF00000000}"/>
  </bookViews>
  <sheets>
    <sheet name="Mancha" sheetId="1" r:id="rId1"/>
    <sheet name="Gráfico evoluçã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9" i="1" l="1"/>
  <c r="AI18" i="1"/>
  <c r="AF18" i="1"/>
  <c r="AE18" i="1"/>
  <c r="X18" i="1"/>
  <c r="W18" i="1"/>
  <c r="T18" i="1"/>
  <c r="P18" i="1"/>
  <c r="M18" i="1"/>
  <c r="M13" i="1" l="1"/>
  <c r="K13" i="1"/>
  <c r="U54" i="1"/>
  <c r="U53" i="1"/>
  <c r="U52" i="1"/>
  <c r="V51" i="1"/>
  <c r="U51" i="1"/>
  <c r="U55" i="1" l="1"/>
  <c r="V64" i="1"/>
  <c r="U78" i="1" l="1"/>
  <c r="V77" i="1"/>
  <c r="V76" i="1"/>
  <c r="V75" i="1"/>
  <c r="V74" i="1"/>
  <c r="U67" i="1"/>
  <c r="U66" i="1"/>
  <c r="U65" i="1"/>
  <c r="U64" i="1"/>
  <c r="U68" i="1" l="1"/>
  <c r="V78" i="1"/>
</calcChain>
</file>

<file path=xl/sharedStrings.xml><?xml version="1.0" encoding="utf-8"?>
<sst xmlns="http://schemas.openxmlformats.org/spreadsheetml/2006/main" count="895" uniqueCount="70">
  <si>
    <t>Cidades</t>
  </si>
  <si>
    <t>Salesópolis</t>
  </si>
  <si>
    <t>Biritiba Mirim</t>
  </si>
  <si>
    <t>Mogi das Cruzes</t>
  </si>
  <si>
    <t>Suzano</t>
  </si>
  <si>
    <t>Guarulhos</t>
  </si>
  <si>
    <t>São Paulo</t>
  </si>
  <si>
    <t>SP Ponte Bandeiras</t>
  </si>
  <si>
    <t>SP - Anhanguera</t>
  </si>
  <si>
    <t>Osasco</t>
  </si>
  <si>
    <t>Barueri</t>
  </si>
  <si>
    <t>Santana do Parnaiba</t>
  </si>
  <si>
    <t>Pirapora do Bom Jesus</t>
  </si>
  <si>
    <t>Araçariguama</t>
  </si>
  <si>
    <t>Cabreuva</t>
  </si>
  <si>
    <t>Itu</t>
  </si>
  <si>
    <t>Salto</t>
  </si>
  <si>
    <t>Porto Feliz</t>
  </si>
  <si>
    <t>Tiete</t>
  </si>
  <si>
    <t>Jumirim</t>
  </si>
  <si>
    <t>Anhembi</t>
  </si>
  <si>
    <t>Botucatu</t>
  </si>
  <si>
    <t>Reservatório Barra Bonita</t>
  </si>
  <si>
    <t>Barra Bonita</t>
  </si>
  <si>
    <t>Laranjal</t>
  </si>
  <si>
    <t>Conchas</t>
  </si>
  <si>
    <t>Km</t>
  </si>
  <si>
    <t>Itaquaquecetuba</t>
  </si>
  <si>
    <t>Sao Manoel</t>
  </si>
  <si>
    <t>Foz do Piracicaba</t>
  </si>
  <si>
    <t>IQA</t>
  </si>
  <si>
    <t>km</t>
  </si>
  <si>
    <t>péssimo/ruim</t>
  </si>
  <si>
    <t>pontos de coleta</t>
  </si>
  <si>
    <t>bom / regular</t>
  </si>
  <si>
    <t>Rio Tietê</t>
  </si>
  <si>
    <t>salto</t>
  </si>
  <si>
    <t>%</t>
  </si>
  <si>
    <t>Cabreúva</t>
  </si>
  <si>
    <t>Tietê</t>
  </si>
  <si>
    <t xml:space="preserve">péssimo </t>
  </si>
  <si>
    <t>Conchas/Piracicaba</t>
  </si>
  <si>
    <t>NV</t>
  </si>
  <si>
    <t>Nao Verificado</t>
  </si>
  <si>
    <t>Total</t>
  </si>
  <si>
    <t>Total Geral</t>
  </si>
  <si>
    <t xml:space="preserve">Impacto da Abertura da Barragem de Pirapora do Bom Jesus: </t>
  </si>
  <si>
    <t>298 Km com qualidade de água péssima</t>
  </si>
  <si>
    <t>Média do IQA</t>
  </si>
  <si>
    <t>Pontos de coleta</t>
  </si>
  <si>
    <t>Mogi das Cruzes 1</t>
  </si>
  <si>
    <t>Mogi das Cruzes 2</t>
  </si>
  <si>
    <t>?</t>
  </si>
  <si>
    <t>Média pluvial</t>
  </si>
  <si>
    <t>jul</t>
  </si>
  <si>
    <t>ago</t>
  </si>
  <si>
    <t>esperada (mm)</t>
  </si>
  <si>
    <t>obtida (mm)</t>
  </si>
  <si>
    <t>Informações úteis</t>
  </si>
  <si>
    <t>Santana do Parnaíba</t>
  </si>
  <si>
    <t>São Manoel</t>
  </si>
  <si>
    <t>Nao verificado</t>
  </si>
  <si>
    <t>Ruim</t>
  </si>
  <si>
    <t>Regular</t>
  </si>
  <si>
    <t>Boa</t>
  </si>
  <si>
    <t>% total</t>
  </si>
  <si>
    <t>km total</t>
  </si>
  <si>
    <t>Péssima</t>
  </si>
  <si>
    <t>Ano</t>
  </si>
  <si>
    <t>Extensão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</si>
</sst>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2"/>
      <color rgb="FFFFFFFF"/>
      <name val="Calibri"/>
      <family val="2"/>
    </font>
    <font>
      <sz val="12"/>
      <color rgb="FFFF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0CFA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CFCF8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0CFAF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3CFCF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CF6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0CF6FF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</fills>
  <borders count="8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12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282">
    <xf numFmtId="0" fontId="0" fillId="0" borderId="0" xfId="0"/>
    <xf numFmtId="0" fontId="0" fillId="0" borderId="0" xfId="0" applyAlignment="1">
      <alignment textRotation="90"/>
    </xf>
    <xf numFmtId="0" fontId="0" fillId="0" borderId="2" xfId="0" applyBorder="1" applyAlignment="1">
      <alignment textRotation="90"/>
    </xf>
    <xf numFmtId="0" fontId="0" fillId="0" borderId="2" xfId="0" applyBorder="1"/>
    <xf numFmtId="0" fontId="5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0" fillId="0" borderId="7" xfId="0" applyBorder="1" applyAlignment="1">
      <alignment textRotation="90"/>
    </xf>
    <xf numFmtId="0" fontId="5" fillId="0" borderId="8" xfId="0" applyFont="1" applyBorder="1" applyAlignment="1">
      <alignment textRotation="90"/>
    </xf>
    <xf numFmtId="0" fontId="5" fillId="0" borderId="9" xfId="0" applyFont="1" applyBorder="1" applyAlignment="1">
      <alignment textRotation="90"/>
    </xf>
    <xf numFmtId="0" fontId="5" fillId="0" borderId="11" xfId="0" applyFont="1" applyBorder="1" applyAlignment="1">
      <alignment textRotation="90"/>
    </xf>
    <xf numFmtId="0" fontId="0" fillId="0" borderId="12" xfId="0" applyBorder="1"/>
    <xf numFmtId="0" fontId="0" fillId="6" borderId="3" xfId="0" applyFill="1" applyBorder="1"/>
    <xf numFmtId="0" fontId="0" fillId="6" borderId="6" xfId="0" applyFill="1" applyBorder="1" applyAlignment="1">
      <alignment textRotation="90"/>
    </xf>
    <xf numFmtId="0" fontId="0" fillId="6" borderId="10" xfId="0" applyFill="1" applyBorder="1" applyAlignment="1">
      <alignment horizontal="center" textRotation="90"/>
    </xf>
    <xf numFmtId="0" fontId="0" fillId="5" borderId="12" xfId="0" applyFill="1" applyBorder="1"/>
    <xf numFmtId="0" fontId="0" fillId="7" borderId="2" xfId="0" applyFill="1" applyBorder="1"/>
    <xf numFmtId="0" fontId="0" fillId="4" borderId="13" xfId="0" applyFill="1" applyBorder="1"/>
    <xf numFmtId="0" fontId="0" fillId="3" borderId="7" xfId="0" applyFill="1" applyBorder="1"/>
    <xf numFmtId="0" fontId="0" fillId="0" borderId="1" xfId="0" applyBorder="1"/>
    <xf numFmtId="0" fontId="0" fillId="0" borderId="15" xfId="0" applyBorder="1"/>
    <xf numFmtId="0" fontId="6" fillId="0" borderId="0" xfId="0" applyFont="1"/>
    <xf numFmtId="0" fontId="6" fillId="8" borderId="3" xfId="0" applyFont="1" applyFill="1" applyBorder="1"/>
    <xf numFmtId="0" fontId="6" fillId="9" borderId="4" xfId="0" applyFont="1" applyFill="1" applyBorder="1"/>
    <xf numFmtId="0" fontId="6" fillId="10" borderId="4" xfId="0" applyFont="1" applyFill="1" applyBorder="1"/>
    <xf numFmtId="0" fontId="6" fillId="11" borderId="4" xfId="0" applyFont="1" applyFill="1" applyBorder="1"/>
    <xf numFmtId="0" fontId="6" fillId="12" borderId="4" xfId="0" applyFont="1" applyFill="1" applyBorder="1"/>
    <xf numFmtId="0" fontId="2" fillId="10" borderId="4" xfId="0" applyFont="1" applyFill="1" applyBorder="1"/>
    <xf numFmtId="0" fontId="2" fillId="10" borderId="5" xfId="0" applyFont="1" applyFill="1" applyBorder="1"/>
    <xf numFmtId="0" fontId="6" fillId="0" borderId="0" xfId="0" applyFont="1" applyAlignment="1">
      <alignment textRotation="90"/>
    </xf>
    <xf numFmtId="0" fontId="6" fillId="8" borderId="6" xfId="0" applyFont="1" applyFill="1" applyBorder="1" applyAlignment="1">
      <alignment textRotation="90"/>
    </xf>
    <xf numFmtId="0" fontId="6" fillId="0" borderId="18" xfId="0" applyFont="1" applyBorder="1" applyAlignment="1">
      <alignment textRotation="90"/>
    </xf>
    <xf numFmtId="0" fontId="6" fillId="0" borderId="19" xfId="0" applyFont="1" applyBorder="1" applyAlignment="1">
      <alignment textRotation="90"/>
    </xf>
    <xf numFmtId="0" fontId="6" fillId="8" borderId="20" xfId="0" applyFont="1" applyFill="1" applyBorder="1" applyAlignment="1">
      <alignment horizontal="center" textRotation="90"/>
    </xf>
    <xf numFmtId="0" fontId="7" fillId="0" borderId="21" xfId="0" applyFont="1" applyBorder="1" applyAlignment="1">
      <alignment textRotation="90"/>
    </xf>
    <xf numFmtId="0" fontId="7" fillId="0" borderId="22" xfId="0" applyFont="1" applyBorder="1" applyAlignment="1">
      <alignment textRotation="90"/>
    </xf>
    <xf numFmtId="0" fontId="7" fillId="0" borderId="15" xfId="0" applyFont="1" applyBorder="1" applyAlignment="1">
      <alignment textRotation="90"/>
    </xf>
    <xf numFmtId="0" fontId="6" fillId="0" borderId="24" xfId="0" applyFont="1" applyBorder="1"/>
    <xf numFmtId="0" fontId="6" fillId="12" borderId="24" xfId="0" applyFont="1" applyFill="1" applyBorder="1"/>
    <xf numFmtId="0" fontId="6" fillId="11" borderId="25" xfId="0" applyFont="1" applyFill="1" applyBorder="1"/>
    <xf numFmtId="0" fontId="6" fillId="0" borderId="26" xfId="0" applyFont="1" applyBorder="1"/>
    <xf numFmtId="0" fontId="6" fillId="13" borderId="26" xfId="0" applyFont="1" applyFill="1" applyBorder="1"/>
    <xf numFmtId="0" fontId="6" fillId="10" borderId="27" xfId="0" applyFont="1" applyFill="1" applyBorder="1"/>
    <xf numFmtId="0" fontId="6" fillId="0" borderId="1" xfId="0" applyFont="1" applyBorder="1"/>
    <xf numFmtId="0" fontId="6" fillId="0" borderId="15" xfId="0" applyFont="1" applyBorder="1"/>
    <xf numFmtId="0" fontId="0" fillId="14" borderId="0" xfId="0" applyFill="1"/>
    <xf numFmtId="9" fontId="7" fillId="0" borderId="0" xfId="0" applyNumberFormat="1" applyFont="1"/>
    <xf numFmtId="0" fontId="7" fillId="0" borderId="0" xfId="0" applyFont="1" applyAlignment="1">
      <alignment textRotation="90"/>
    </xf>
    <xf numFmtId="0" fontId="0" fillId="7" borderId="4" xfId="0" applyFill="1" applyBorder="1"/>
    <xf numFmtId="0" fontId="8" fillId="0" borderId="0" xfId="0" applyFont="1"/>
    <xf numFmtId="0" fontId="2" fillId="11" borderId="4" xfId="0" applyFont="1" applyFill="1" applyBorder="1"/>
    <xf numFmtId="0" fontId="2" fillId="16" borderId="4" xfId="0" applyFont="1" applyFill="1" applyBorder="1"/>
    <xf numFmtId="0" fontId="6" fillId="0" borderId="32" xfId="0" applyFont="1" applyBorder="1"/>
    <xf numFmtId="0" fontId="6" fillId="0" borderId="40" xfId="0" applyFont="1" applyBorder="1"/>
    <xf numFmtId="0" fontId="6" fillId="0" borderId="41" xfId="0" applyFont="1" applyBorder="1"/>
    <xf numFmtId="0" fontId="6" fillId="12" borderId="41" xfId="0" applyFont="1" applyFill="1" applyBorder="1"/>
    <xf numFmtId="0" fontId="6" fillId="11" borderId="41" xfId="0" applyFont="1" applyFill="1" applyBorder="1"/>
    <xf numFmtId="0" fontId="9" fillId="0" borderId="41" xfId="0" applyFont="1" applyBorder="1"/>
    <xf numFmtId="0" fontId="6" fillId="0" borderId="42" xfId="0" applyFont="1" applyBorder="1"/>
    <xf numFmtId="0" fontId="6" fillId="13" borderId="41" xfId="0" applyFont="1" applyFill="1" applyBorder="1"/>
    <xf numFmtId="0" fontId="6" fillId="10" borderId="41" xfId="0" applyFont="1" applyFill="1" applyBorder="1"/>
    <xf numFmtId="0" fontId="6" fillId="15" borderId="41" xfId="0" applyFont="1" applyFill="1" applyBorder="1"/>
    <xf numFmtId="0" fontId="6" fillId="17" borderId="4" xfId="0" applyFont="1" applyFill="1" applyBorder="1"/>
    <xf numFmtId="0" fontId="6" fillId="18" borderId="4" xfId="0" applyFont="1" applyFill="1" applyBorder="1"/>
    <xf numFmtId="0" fontId="6" fillId="18" borderId="41" xfId="0" applyFont="1" applyFill="1" applyBorder="1"/>
    <xf numFmtId="2" fontId="6" fillId="0" borderId="41" xfId="0" applyNumberFormat="1" applyFont="1" applyBorder="1"/>
    <xf numFmtId="2" fontId="6" fillId="0" borderId="0" xfId="0" applyNumberFormat="1" applyFont="1"/>
    <xf numFmtId="0" fontId="6" fillId="21" borderId="2" xfId="0" applyFont="1" applyFill="1" applyBorder="1"/>
    <xf numFmtId="0" fontId="6" fillId="0" borderId="2" xfId="0" applyFont="1" applyBorder="1"/>
    <xf numFmtId="0" fontId="6" fillId="3" borderId="2" xfId="0" applyFont="1" applyFill="1" applyBorder="1"/>
    <xf numFmtId="0" fontId="7" fillId="0" borderId="43" xfId="0" applyFont="1" applyBorder="1" applyAlignment="1">
      <alignment textRotation="90"/>
    </xf>
    <xf numFmtId="0" fontId="6" fillId="8" borderId="44" xfId="0" applyFont="1" applyFill="1" applyBorder="1"/>
    <xf numFmtId="0" fontId="6" fillId="16" borderId="12" xfId="0" applyFont="1" applyFill="1" applyBorder="1"/>
    <xf numFmtId="0" fontId="6" fillId="10" borderId="12" xfId="0" applyFont="1" applyFill="1" applyBorder="1"/>
    <xf numFmtId="0" fontId="6" fillId="11" borderId="12" xfId="0" applyFont="1" applyFill="1" applyBorder="1"/>
    <xf numFmtId="0" fontId="2" fillId="11" borderId="12" xfId="0" applyFont="1" applyFill="1" applyBorder="1"/>
    <xf numFmtId="0" fontId="6" fillId="19" borderId="12" xfId="0" applyFont="1" applyFill="1" applyBorder="1"/>
    <xf numFmtId="0" fontId="6" fillId="20" borderId="12" xfId="0" applyFont="1" applyFill="1" applyBorder="1"/>
    <xf numFmtId="0" fontId="2" fillId="10" borderId="12" xfId="0" applyFont="1" applyFill="1" applyBorder="1"/>
    <xf numFmtId="0" fontId="2" fillId="20" borderId="12" xfId="0" applyFont="1" applyFill="1" applyBorder="1"/>
    <xf numFmtId="0" fontId="6" fillId="13" borderId="12" xfId="0" applyFont="1" applyFill="1" applyBorder="1"/>
    <xf numFmtId="0" fontId="2" fillId="16" borderId="12" xfId="0" applyFont="1" applyFill="1" applyBorder="1"/>
    <xf numFmtId="0" fontId="6" fillId="10" borderId="13" xfId="0" applyFont="1" applyFill="1" applyBorder="1"/>
    <xf numFmtId="0" fontId="6" fillId="8" borderId="45" xfId="0" applyFont="1" applyFill="1" applyBorder="1" applyAlignment="1">
      <alignment textRotation="90"/>
    </xf>
    <xf numFmtId="0" fontId="6" fillId="0" borderId="8" xfId="0" applyFont="1" applyBorder="1" applyAlignment="1">
      <alignment textRotation="90"/>
    </xf>
    <xf numFmtId="0" fontId="6" fillId="19" borderId="8" xfId="0" applyFont="1" applyFill="1" applyBorder="1" applyAlignment="1">
      <alignment textRotation="90"/>
    </xf>
    <xf numFmtId="0" fontId="6" fillId="0" borderId="9" xfId="0" applyFont="1" applyBorder="1" applyAlignment="1">
      <alignment textRotation="90"/>
    </xf>
    <xf numFmtId="0" fontId="6" fillId="0" borderId="12" xfId="0" applyFont="1" applyBorder="1"/>
    <xf numFmtId="0" fontId="2" fillId="0" borderId="12" xfId="0" applyFont="1" applyBorder="1"/>
    <xf numFmtId="0" fontId="6" fillId="0" borderId="13" xfId="0" applyFont="1" applyBorder="1"/>
    <xf numFmtId="16" fontId="0" fillId="0" borderId="49" xfId="0" applyNumberFormat="1" applyBorder="1"/>
    <xf numFmtId="16" fontId="0" fillId="0" borderId="33" xfId="0" applyNumberFormat="1" applyBorder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0" fontId="6" fillId="18" borderId="12" xfId="0" applyFont="1" applyFill="1" applyBorder="1"/>
    <xf numFmtId="0" fontId="6" fillId="17" borderId="8" xfId="0" applyFont="1" applyFill="1" applyBorder="1" applyAlignment="1">
      <alignment textRotation="90"/>
    </xf>
    <xf numFmtId="17" fontId="0" fillId="0" borderId="0" xfId="0" applyNumberFormat="1"/>
    <xf numFmtId="0" fontId="0" fillId="3" borderId="0" xfId="0" applyFill="1"/>
    <xf numFmtId="0" fontId="9" fillId="8" borderId="44" xfId="0" applyFont="1" applyFill="1" applyBorder="1"/>
    <xf numFmtId="0" fontId="9" fillId="8" borderId="45" xfId="0" applyFont="1" applyFill="1" applyBorder="1" applyAlignment="1">
      <alignment textRotation="90"/>
    </xf>
    <xf numFmtId="0" fontId="9" fillId="8" borderId="20" xfId="0" applyFont="1" applyFill="1" applyBorder="1" applyAlignment="1">
      <alignment horizontal="center" textRotation="90"/>
    </xf>
    <xf numFmtId="0" fontId="6" fillId="22" borderId="12" xfId="0" applyFont="1" applyFill="1" applyBorder="1"/>
    <xf numFmtId="0" fontId="6" fillId="4" borderId="12" xfId="0" applyFont="1" applyFill="1" applyBorder="1"/>
    <xf numFmtId="0" fontId="0" fillId="10" borderId="12" xfId="0" applyFill="1" applyBorder="1"/>
    <xf numFmtId="0" fontId="2" fillId="22" borderId="12" xfId="0" applyFont="1" applyFill="1" applyBorder="1"/>
    <xf numFmtId="0" fontId="6" fillId="21" borderId="44" xfId="0" applyFont="1" applyFill="1" applyBorder="1"/>
    <xf numFmtId="2" fontId="6" fillId="0" borderId="13" xfId="0" applyNumberFormat="1" applyFont="1" applyBorder="1"/>
    <xf numFmtId="0" fontId="6" fillId="3" borderId="6" xfId="0" applyFont="1" applyFill="1" applyBorder="1"/>
    <xf numFmtId="2" fontId="6" fillId="0" borderId="7" xfId="0" applyNumberFormat="1" applyFont="1" applyBorder="1"/>
    <xf numFmtId="0" fontId="6" fillId="18" borderId="6" xfId="0" applyFont="1" applyFill="1" applyBorder="1"/>
    <xf numFmtId="0" fontId="6" fillId="0" borderId="7" xfId="0" applyFont="1" applyBorder="1"/>
    <xf numFmtId="0" fontId="6" fillId="11" borderId="6" xfId="0" applyFont="1" applyFill="1" applyBorder="1"/>
    <xf numFmtId="0" fontId="10" fillId="5" borderId="6" xfId="0" applyFont="1" applyFill="1" applyBorder="1"/>
    <xf numFmtId="0" fontId="0" fillId="0" borderId="45" xfId="0" applyBorder="1"/>
    <xf numFmtId="0" fontId="6" fillId="0" borderId="9" xfId="0" applyFont="1" applyBorder="1"/>
    <xf numFmtId="0" fontId="6" fillId="14" borderId="0" xfId="0" applyFont="1" applyFill="1"/>
    <xf numFmtId="0" fontId="10" fillId="14" borderId="0" xfId="0" applyFont="1" applyFill="1"/>
    <xf numFmtId="0" fontId="11" fillId="23" borderId="0" xfId="0" applyFont="1" applyFill="1" applyAlignment="1">
      <alignment vertical="center"/>
    </xf>
    <xf numFmtId="0" fontId="12" fillId="23" borderId="0" xfId="0" applyFont="1" applyFill="1" applyAlignment="1">
      <alignment vertical="center"/>
    </xf>
    <xf numFmtId="0" fontId="6" fillId="15" borderId="0" xfId="0" applyFont="1" applyFill="1"/>
    <xf numFmtId="0" fontId="10" fillId="22" borderId="47" xfId="0" applyFont="1" applyFill="1" applyBorder="1" applyAlignment="1">
      <alignment horizontal="center"/>
    </xf>
    <xf numFmtId="0" fontId="10" fillId="22" borderId="48" xfId="0" applyFont="1" applyFill="1" applyBorder="1" applyAlignment="1">
      <alignment horizontal="center"/>
    </xf>
    <xf numFmtId="9" fontId="6" fillId="0" borderId="9" xfId="0" applyNumberFormat="1" applyFont="1" applyBorder="1"/>
    <xf numFmtId="0" fontId="0" fillId="0" borderId="8" xfId="0" applyBorder="1"/>
    <xf numFmtId="9" fontId="6" fillId="0" borderId="0" xfId="0" applyNumberFormat="1" applyFont="1"/>
    <xf numFmtId="0" fontId="1" fillId="0" borderId="0" xfId="124"/>
    <xf numFmtId="0" fontId="1" fillId="0" borderId="0" xfId="124" applyAlignment="1">
      <alignment horizontal="center"/>
    </xf>
    <xf numFmtId="0" fontId="13" fillId="0" borderId="0" xfId="124" applyFont="1" applyAlignment="1">
      <alignment horizontal="left"/>
    </xf>
    <xf numFmtId="0" fontId="7" fillId="0" borderId="38" xfId="0" applyFont="1" applyBorder="1" applyAlignment="1">
      <alignment textRotation="90"/>
    </xf>
    <xf numFmtId="0" fontId="6" fillId="0" borderId="28" xfId="0" applyFont="1" applyBorder="1" applyAlignment="1">
      <alignment textRotation="90"/>
    </xf>
    <xf numFmtId="0" fontId="7" fillId="0" borderId="29" xfId="0" applyFont="1" applyBorder="1" applyAlignment="1">
      <alignment textRotation="90"/>
    </xf>
    <xf numFmtId="0" fontId="10" fillId="22" borderId="46" xfId="0" applyFont="1" applyFill="1" applyBorder="1" applyAlignment="1">
      <alignment horizontal="left" indent="1"/>
    </xf>
    <xf numFmtId="0" fontId="14" fillId="0" borderId="0" xfId="124" applyFont="1"/>
    <xf numFmtId="0" fontId="15" fillId="8" borderId="44" xfId="124" applyFont="1" applyFill="1" applyBorder="1"/>
    <xf numFmtId="0" fontId="15" fillId="0" borderId="53" xfId="124" applyFont="1" applyBorder="1"/>
    <xf numFmtId="0" fontId="15" fillId="0" borderId="56" xfId="124" applyFont="1" applyBorder="1"/>
    <xf numFmtId="0" fontId="15" fillId="0" borderId="0" xfId="124" applyFont="1"/>
    <xf numFmtId="0" fontId="16" fillId="8" borderId="49" xfId="124" applyFont="1" applyFill="1" applyBorder="1"/>
    <xf numFmtId="0" fontId="15" fillId="0" borderId="11" xfId="124" applyFont="1" applyBorder="1"/>
    <xf numFmtId="0" fontId="15" fillId="0" borderId="37" xfId="124" applyFont="1" applyBorder="1"/>
    <xf numFmtId="0" fontId="15" fillId="0" borderId="57" xfId="124" applyFont="1" applyBorder="1"/>
    <xf numFmtId="0" fontId="15" fillId="0" borderId="33" xfId="124" applyFont="1" applyBorder="1"/>
    <xf numFmtId="0" fontId="16" fillId="8" borderId="52" xfId="124" applyFont="1" applyFill="1" applyBorder="1" applyAlignment="1">
      <alignment textRotation="90"/>
    </xf>
    <xf numFmtId="0" fontId="17" fillId="24" borderId="40" xfId="124" applyFont="1" applyFill="1" applyBorder="1" applyAlignment="1">
      <alignment textRotation="90"/>
    </xf>
    <xf numFmtId="0" fontId="15" fillId="24" borderId="41" xfId="124" applyFont="1" applyFill="1" applyBorder="1" applyAlignment="1">
      <alignment textRotation="90"/>
    </xf>
    <xf numFmtId="0" fontId="17" fillId="24" borderId="41" xfId="124" applyFont="1" applyFill="1" applyBorder="1" applyAlignment="1">
      <alignment textRotation="90"/>
    </xf>
    <xf numFmtId="0" fontId="17" fillId="0" borderId="41" xfId="124" applyFont="1" applyBorder="1" applyAlignment="1">
      <alignment textRotation="90"/>
    </xf>
    <xf numFmtId="0" fontId="17" fillId="25" borderId="41" xfId="124" applyFont="1" applyFill="1" applyBorder="1" applyAlignment="1">
      <alignment textRotation="90"/>
    </xf>
    <xf numFmtId="0" fontId="15" fillId="0" borderId="41" xfId="124" applyFont="1" applyBorder="1" applyAlignment="1">
      <alignment textRotation="90"/>
    </xf>
    <xf numFmtId="0" fontId="15" fillId="0" borderId="42" xfId="124" applyFont="1" applyBorder="1" applyAlignment="1">
      <alignment textRotation="90"/>
    </xf>
    <xf numFmtId="0" fontId="16" fillId="8" borderId="32" xfId="124" applyFont="1" applyFill="1" applyBorder="1"/>
    <xf numFmtId="0" fontId="18" fillId="8" borderId="49" xfId="124" applyFont="1" applyFill="1" applyBorder="1" applyAlignment="1">
      <alignment horizontal="right" textRotation="90"/>
    </xf>
    <xf numFmtId="0" fontId="18" fillId="0" borderId="40" xfId="124" applyFont="1" applyBorder="1" applyAlignment="1">
      <alignment textRotation="90"/>
    </xf>
    <xf numFmtId="0" fontId="18" fillId="0" borderId="51" xfId="124" applyFont="1" applyBorder="1" applyAlignment="1">
      <alignment textRotation="90"/>
    </xf>
    <xf numFmtId="0" fontId="18" fillId="0" borderId="42" xfId="124" applyFont="1" applyBorder="1" applyAlignment="1">
      <alignment textRotation="90"/>
    </xf>
    <xf numFmtId="0" fontId="14" fillId="0" borderId="5" xfId="124" applyFont="1" applyBorder="1"/>
    <xf numFmtId="0" fontId="19" fillId="0" borderId="40" xfId="124" applyFont="1" applyBorder="1"/>
    <xf numFmtId="0" fontId="19" fillId="0" borderId="41" xfId="124" applyFont="1" applyBorder="1"/>
    <xf numFmtId="0" fontId="17" fillId="0" borderId="41" xfId="124" applyFont="1" applyBorder="1"/>
    <xf numFmtId="0" fontId="19" fillId="0" borderId="42" xfId="124" applyFont="1" applyBorder="1"/>
    <xf numFmtId="0" fontId="16" fillId="8" borderId="61" xfId="124" applyFont="1" applyFill="1" applyBorder="1"/>
    <xf numFmtId="0" fontId="14" fillId="0" borderId="55" xfId="124" applyFont="1" applyBorder="1"/>
    <xf numFmtId="0" fontId="14" fillId="0" borderId="31" xfId="124" applyFont="1" applyBorder="1"/>
    <xf numFmtId="2" fontId="15" fillId="0" borderId="0" xfId="124" applyNumberFormat="1" applyFont="1"/>
    <xf numFmtId="0" fontId="20" fillId="0" borderId="0" xfId="124" applyFont="1"/>
    <xf numFmtId="0" fontId="14" fillId="0" borderId="0" xfId="124" applyFont="1" applyAlignment="1">
      <alignment horizontal="center"/>
    </xf>
    <xf numFmtId="0" fontId="21" fillId="0" borderId="53" xfId="124" applyFont="1" applyBorder="1"/>
    <xf numFmtId="0" fontId="15" fillId="0" borderId="79" xfId="124" applyFont="1" applyBorder="1"/>
    <xf numFmtId="0" fontId="14" fillId="0" borderId="40" xfId="124" applyFont="1" applyBorder="1"/>
    <xf numFmtId="0" fontId="15" fillId="0" borderId="41" xfId="124" applyFont="1" applyBorder="1"/>
    <xf numFmtId="0" fontId="21" fillId="0" borderId="41" xfId="124" applyFont="1" applyBorder="1"/>
    <xf numFmtId="0" fontId="14" fillId="0" borderId="41" xfId="124" applyFont="1" applyBorder="1"/>
    <xf numFmtId="0" fontId="15" fillId="0" borderId="42" xfId="124" applyFont="1" applyBorder="1"/>
    <xf numFmtId="0" fontId="16" fillId="8" borderId="3" xfId="124" applyFont="1" applyFill="1" applyBorder="1"/>
    <xf numFmtId="0" fontId="15" fillId="0" borderId="32" xfId="124" applyFont="1" applyBorder="1"/>
    <xf numFmtId="0" fontId="16" fillId="8" borderId="49" xfId="124" applyFont="1" applyFill="1" applyBorder="1" applyAlignment="1">
      <alignment textRotation="90"/>
    </xf>
    <xf numFmtId="0" fontId="14" fillId="0" borderId="40" xfId="124" applyFont="1" applyBorder="1" applyAlignment="1">
      <alignment textRotation="90"/>
    </xf>
    <xf numFmtId="0" fontId="14" fillId="0" borderId="41" xfId="124" applyFont="1" applyBorder="1" applyAlignment="1">
      <alignment textRotation="90"/>
    </xf>
    <xf numFmtId="0" fontId="14" fillId="0" borderId="42" xfId="124" applyFont="1" applyBorder="1" applyAlignment="1">
      <alignment textRotation="90"/>
    </xf>
    <xf numFmtId="0" fontId="16" fillId="8" borderId="52" xfId="124" applyFont="1" applyFill="1" applyBorder="1" applyAlignment="1">
      <alignment horizontal="center" textRotation="90"/>
    </xf>
    <xf numFmtId="0" fontId="14" fillId="0" borderId="51" xfId="124" applyFont="1" applyBorder="1"/>
    <xf numFmtId="0" fontId="14" fillId="0" borderId="50" xfId="124" applyFont="1" applyBorder="1"/>
    <xf numFmtId="0" fontId="14" fillId="16" borderId="80" xfId="124" applyFont="1" applyFill="1" applyBorder="1"/>
    <xf numFmtId="0" fontId="14" fillId="10" borderId="54" xfId="124" applyFont="1" applyFill="1" applyBorder="1"/>
    <xf numFmtId="0" fontId="14" fillId="11" borderId="81" xfId="124" applyFont="1" applyFill="1" applyBorder="1"/>
    <xf numFmtId="0" fontId="14" fillId="12" borderId="82" xfId="124" applyFont="1" applyFill="1" applyBorder="1"/>
    <xf numFmtId="0" fontId="15" fillId="24" borderId="83" xfId="124" applyFont="1" applyFill="1" applyBorder="1"/>
    <xf numFmtId="0" fontId="14" fillId="0" borderId="84" xfId="124" applyFont="1" applyBorder="1"/>
    <xf numFmtId="2" fontId="15" fillId="0" borderId="1" xfId="124" applyNumberFormat="1" applyFont="1" applyBorder="1" applyAlignment="1">
      <alignment horizontal="center"/>
    </xf>
    <xf numFmtId="0" fontId="14" fillId="0" borderId="66" xfId="124" applyFont="1" applyBorder="1" applyAlignment="1">
      <alignment horizontal="left"/>
    </xf>
    <xf numFmtId="0" fontId="14" fillId="0" borderId="0" xfId="124" applyFont="1" applyAlignment="1">
      <alignment horizontal="left"/>
    </xf>
    <xf numFmtId="0" fontId="14" fillId="0" borderId="67" xfId="124" applyFont="1" applyBorder="1" applyAlignment="1">
      <alignment horizontal="left"/>
    </xf>
    <xf numFmtId="0" fontId="14" fillId="0" borderId="2" xfId="124" applyFont="1" applyBorder="1" applyAlignment="1">
      <alignment horizontal="center"/>
    </xf>
    <xf numFmtId="0" fontId="14" fillId="0" borderId="4" xfId="124" applyFont="1" applyBorder="1" applyAlignment="1">
      <alignment horizontal="center" vertical="center"/>
    </xf>
    <xf numFmtId="0" fontId="14" fillId="0" borderId="5" xfId="124" applyFont="1" applyBorder="1" applyAlignment="1">
      <alignment horizontal="center" vertical="center"/>
    </xf>
    <xf numFmtId="0" fontId="14" fillId="0" borderId="1" xfId="124" applyFont="1" applyBorder="1" applyAlignment="1">
      <alignment horizontal="center" vertical="center"/>
    </xf>
    <xf numFmtId="0" fontId="14" fillId="0" borderId="15" xfId="124" applyFont="1" applyBorder="1" applyAlignment="1">
      <alignment horizontal="center" vertical="center"/>
    </xf>
    <xf numFmtId="2" fontId="14" fillId="0" borderId="3" xfId="124" applyNumberFormat="1" applyFont="1" applyBorder="1" applyAlignment="1">
      <alignment horizontal="center" vertical="center"/>
    </xf>
    <xf numFmtId="2" fontId="14" fillId="0" borderId="5" xfId="124" applyNumberFormat="1" applyFont="1" applyBorder="1" applyAlignment="1">
      <alignment horizontal="center" vertical="center"/>
    </xf>
    <xf numFmtId="2" fontId="14" fillId="0" borderId="52" xfId="124" applyNumberFormat="1" applyFont="1" applyBorder="1" applyAlignment="1">
      <alignment horizontal="center" vertical="center"/>
    </xf>
    <xf numFmtId="2" fontId="14" fillId="0" borderId="15" xfId="124" applyNumberFormat="1" applyFont="1" applyBorder="1" applyAlignment="1">
      <alignment horizontal="center" vertical="center"/>
    </xf>
    <xf numFmtId="0" fontId="15" fillId="16" borderId="3" xfId="124" applyFont="1" applyFill="1" applyBorder="1" applyAlignment="1">
      <alignment horizontal="center"/>
    </xf>
    <xf numFmtId="0" fontId="15" fillId="16" borderId="5" xfId="124" applyFont="1" applyFill="1" applyBorder="1" applyAlignment="1">
      <alignment horizontal="center"/>
    </xf>
    <xf numFmtId="0" fontId="15" fillId="10" borderId="54" xfId="124" applyFont="1" applyFill="1" applyBorder="1" applyAlignment="1">
      <alignment horizontal="center"/>
    </xf>
    <xf numFmtId="0" fontId="15" fillId="10" borderId="31" xfId="124" applyFont="1" applyFill="1" applyBorder="1" applyAlignment="1">
      <alignment horizontal="center"/>
    </xf>
    <xf numFmtId="0" fontId="9" fillId="8" borderId="37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9" fillId="8" borderId="39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0" fillId="0" borderId="2" xfId="0" applyBorder="1" applyAlignment="1">
      <alignment horizontal="center" textRotation="90"/>
    </xf>
    <xf numFmtId="0" fontId="5" fillId="0" borderId="8" xfId="0" applyFont="1" applyBorder="1" applyAlignment="1">
      <alignment horizontal="center" textRotation="90"/>
    </xf>
    <xf numFmtId="0" fontId="0" fillId="6" borderId="11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8" borderId="11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28" xfId="0" applyFont="1" applyBorder="1" applyAlignment="1">
      <alignment horizontal="center" textRotation="90"/>
    </xf>
    <xf numFmtId="0" fontId="6" fillId="0" borderId="34" xfId="0" applyFont="1" applyBorder="1" applyAlignment="1">
      <alignment horizontal="center" textRotation="90"/>
    </xf>
    <xf numFmtId="0" fontId="7" fillId="0" borderId="29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textRotation="90"/>
    </xf>
    <xf numFmtId="0" fontId="6" fillId="8" borderId="37" xfId="0" applyFont="1" applyFill="1" applyBorder="1" applyAlignment="1">
      <alignment horizontal="center" vertical="center"/>
    </xf>
    <xf numFmtId="0" fontId="6" fillId="8" borderId="38" xfId="0" applyFont="1" applyFill="1" applyBorder="1" applyAlignment="1">
      <alignment horizontal="center" vertical="center"/>
    </xf>
    <xf numFmtId="0" fontId="6" fillId="8" borderId="3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textRotation="90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16" fillId="8" borderId="58" xfId="124" applyFont="1" applyFill="1" applyBorder="1" applyAlignment="1">
      <alignment horizontal="center"/>
    </xf>
    <xf numFmtId="0" fontId="16" fillId="8" borderId="59" xfId="124" applyFont="1" applyFill="1" applyBorder="1" applyAlignment="1">
      <alignment horizontal="center"/>
    </xf>
    <xf numFmtId="0" fontId="16" fillId="8" borderId="60" xfId="124" applyFont="1" applyFill="1" applyBorder="1" applyAlignment="1">
      <alignment horizontal="center"/>
    </xf>
    <xf numFmtId="0" fontId="16" fillId="8" borderId="64" xfId="124" applyFont="1" applyFill="1" applyBorder="1" applyAlignment="1">
      <alignment horizontal="center"/>
    </xf>
    <xf numFmtId="0" fontId="16" fillId="8" borderId="62" xfId="124" applyFont="1" applyFill="1" applyBorder="1" applyAlignment="1">
      <alignment horizontal="center"/>
    </xf>
    <xf numFmtId="0" fontId="16" fillId="8" borderId="63" xfId="124" applyFont="1" applyFill="1" applyBorder="1" applyAlignment="1">
      <alignment horizontal="center"/>
    </xf>
    <xf numFmtId="0" fontId="16" fillId="8" borderId="65" xfId="124" applyFont="1" applyFill="1" applyBorder="1" applyAlignment="1">
      <alignment horizontal="center"/>
    </xf>
    <xf numFmtId="0" fontId="15" fillId="0" borderId="1" xfId="124" applyFont="1" applyBorder="1" applyAlignment="1">
      <alignment horizontal="center"/>
    </xf>
    <xf numFmtId="0" fontId="14" fillId="0" borderId="68" xfId="124" applyFont="1" applyBorder="1" applyAlignment="1">
      <alignment horizontal="left"/>
    </xf>
    <xf numFmtId="0" fontId="14" fillId="0" borderId="4" xfId="124" applyFont="1" applyBorder="1" applyAlignment="1">
      <alignment horizontal="left"/>
    </xf>
    <xf numFmtId="0" fontId="14" fillId="0" borderId="69" xfId="124" applyFont="1" applyBorder="1" applyAlignment="1">
      <alignment horizontal="left"/>
    </xf>
    <xf numFmtId="0" fontId="15" fillId="11" borderId="54" xfId="124" applyFont="1" applyFill="1" applyBorder="1" applyAlignment="1">
      <alignment horizontal="center"/>
    </xf>
    <xf numFmtId="0" fontId="15" fillId="11" borderId="31" xfId="124" applyFont="1" applyFill="1" applyBorder="1" applyAlignment="1">
      <alignment horizontal="center"/>
    </xf>
    <xf numFmtId="0" fontId="14" fillId="0" borderId="55" xfId="124" applyFont="1" applyBorder="1" applyAlignment="1">
      <alignment horizontal="left"/>
    </xf>
    <xf numFmtId="0" fontId="14" fillId="0" borderId="1" xfId="124" applyFont="1" applyBorder="1" applyAlignment="1">
      <alignment horizontal="left"/>
    </xf>
    <xf numFmtId="0" fontId="14" fillId="0" borderId="15" xfId="124" applyFont="1" applyBorder="1" applyAlignment="1">
      <alignment horizontal="left"/>
    </xf>
    <xf numFmtId="0" fontId="20" fillId="12" borderId="54" xfId="124" applyFont="1" applyFill="1" applyBorder="1" applyAlignment="1">
      <alignment horizontal="center"/>
    </xf>
    <xf numFmtId="0" fontId="20" fillId="12" borderId="31" xfId="124" applyFont="1" applyFill="1" applyBorder="1" applyAlignment="1">
      <alignment horizontal="center"/>
    </xf>
    <xf numFmtId="0" fontId="14" fillId="0" borderId="70" xfId="124" applyFont="1" applyBorder="1" applyAlignment="1">
      <alignment horizontal="left"/>
    </xf>
    <xf numFmtId="0" fontId="14" fillId="0" borderId="71" xfId="124" applyFont="1" applyBorder="1" applyAlignment="1">
      <alignment horizontal="left"/>
    </xf>
    <xf numFmtId="0" fontId="14" fillId="0" borderId="72" xfId="124" applyFont="1" applyBorder="1" applyAlignment="1">
      <alignment horizontal="left"/>
    </xf>
    <xf numFmtId="0" fontId="14" fillId="0" borderId="71" xfId="124" applyFont="1" applyBorder="1" applyAlignment="1">
      <alignment horizontal="center"/>
    </xf>
    <xf numFmtId="2" fontId="14" fillId="0" borderId="71" xfId="124" applyNumberFormat="1" applyFont="1" applyBorder="1" applyAlignment="1">
      <alignment horizontal="center"/>
    </xf>
    <xf numFmtId="2" fontId="14" fillId="0" borderId="73" xfId="124" applyNumberFormat="1" applyFont="1" applyBorder="1" applyAlignment="1">
      <alignment horizontal="center"/>
    </xf>
    <xf numFmtId="0" fontId="14" fillId="0" borderId="52" xfId="124" applyFont="1" applyBorder="1" applyAlignment="1">
      <alignment horizontal="center"/>
    </xf>
    <xf numFmtId="0" fontId="14" fillId="0" borderId="15" xfId="124" applyFont="1" applyBorder="1" applyAlignment="1">
      <alignment horizontal="center"/>
    </xf>
    <xf numFmtId="2" fontId="15" fillId="0" borderId="52" xfId="124" applyNumberFormat="1" applyFont="1" applyBorder="1" applyAlignment="1">
      <alignment horizontal="center"/>
    </xf>
    <xf numFmtId="2" fontId="15" fillId="0" borderId="15" xfId="124" applyNumberFormat="1" applyFont="1" applyBorder="1" applyAlignment="1">
      <alignment horizontal="center"/>
    </xf>
    <xf numFmtId="0" fontId="16" fillId="0" borderId="74" xfId="124" applyFont="1" applyBorder="1" applyAlignment="1">
      <alignment horizontal="left"/>
    </xf>
    <xf numFmtId="0" fontId="16" fillId="0" borderId="75" xfId="124" applyFont="1" applyBorder="1" applyAlignment="1">
      <alignment horizontal="left"/>
    </xf>
    <xf numFmtId="0" fontId="16" fillId="0" borderId="76" xfId="124" applyFont="1" applyBorder="1" applyAlignment="1">
      <alignment horizontal="left"/>
    </xf>
    <xf numFmtId="0" fontId="14" fillId="0" borderId="77" xfId="124" applyFont="1" applyBorder="1" applyAlignment="1">
      <alignment horizontal="center"/>
    </xf>
    <xf numFmtId="0" fontId="14" fillId="0" borderId="78" xfId="124" applyFont="1" applyBorder="1" applyAlignment="1">
      <alignment horizontal="center"/>
    </xf>
    <xf numFmtId="164" fontId="15" fillId="0" borderId="3" xfId="124" applyNumberFormat="1" applyFont="1" applyBorder="1" applyAlignment="1">
      <alignment horizontal="center"/>
    </xf>
    <xf numFmtId="164" fontId="15" fillId="0" borderId="5" xfId="124" applyNumberFormat="1" applyFont="1" applyBorder="1" applyAlignment="1">
      <alignment horizontal="center"/>
    </xf>
    <xf numFmtId="164" fontId="15" fillId="0" borderId="54" xfId="124" applyNumberFormat="1" applyFont="1" applyBorder="1" applyAlignment="1">
      <alignment horizontal="center"/>
    </xf>
    <xf numFmtId="164" fontId="15" fillId="0" borderId="31" xfId="124" applyNumberFormat="1" applyFont="1" applyBorder="1" applyAlignment="1">
      <alignment horizontal="center"/>
    </xf>
    <xf numFmtId="164" fontId="14" fillId="0" borderId="2" xfId="124" applyNumberFormat="1" applyFont="1" applyBorder="1" applyAlignment="1">
      <alignment horizontal="center"/>
    </xf>
  </cellXfs>
  <cellStyles count="125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3" builtinId="9" hidden="1"/>
    <cellStyle name="Hiperlink Visitado" xfId="104" builtinId="9" hidden="1"/>
    <cellStyle name="Hiperlink Visitado" xfId="105" builtinId="9" hidden="1"/>
    <cellStyle name="Hiperlink Visitado" xfId="106" builtinId="9" hidden="1"/>
    <cellStyle name="Hiperlink Visitado" xfId="107" builtinId="9" hidden="1"/>
    <cellStyle name="Hiperlink Visitado" xfId="108" builtinId="9" hidden="1"/>
    <cellStyle name="Hiperlink Visitado" xfId="109" builtinId="9" hidden="1"/>
    <cellStyle name="Hiperlink Visitado" xfId="110" builtinId="9" hidden="1"/>
    <cellStyle name="Hiperlink Visitado" xfId="111" builtinId="9" hidden="1"/>
    <cellStyle name="Hiperlink Visitado" xfId="112" builtinId="9" hidden="1"/>
    <cellStyle name="Hiperlink Visitado" xfId="113" builtinId="9" hidden="1"/>
    <cellStyle name="Hiperlink Visitado" xfId="114" builtinId="9" hidden="1"/>
    <cellStyle name="Hiperlink Visitado" xfId="115" builtinId="9" hidden="1"/>
    <cellStyle name="Hiperlink Visitado" xfId="116" builtinId="9" hidden="1"/>
    <cellStyle name="Hiperlink Visitado" xfId="117" builtinId="9" hidden="1"/>
    <cellStyle name="Hiperlink Visitado" xfId="118" builtinId="9" hidden="1"/>
    <cellStyle name="Hiperlink Visitado" xfId="119" builtinId="9" hidden="1"/>
    <cellStyle name="Hiperlink Visitado" xfId="120" builtinId="9" hidden="1"/>
    <cellStyle name="Hiperlink Visitado" xfId="121" builtinId="9" hidden="1"/>
    <cellStyle name="Hiperlink Visitado" xfId="122" builtinId="9" hidden="1"/>
    <cellStyle name="Hiperlink Visitado" xfId="123" builtinId="9" hidden="1"/>
    <cellStyle name="Normal" xfId="0" builtinId="0"/>
    <cellStyle name="Normal 2" xfId="124" xr:uid="{3E57BDBF-9970-4444-85F0-A56DFF2030B3}"/>
  </cellStyles>
  <dxfs count="8">
    <dxf>
      <fill>
        <patternFill>
          <bgColor rgb="FF00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00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0D0D0D"/>
        </patternFill>
      </fill>
    </dxf>
  </dxfs>
  <tableStyles count="0" defaultTableStyle="TableStyleMedium9" defaultPivotStyle="PivotStyleMedium4"/>
  <colors>
    <mruColors>
      <color rgb="FF0C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Mancha</a:t>
            </a:r>
            <a:r>
              <a:rPr lang="en-US" baseline="0"/>
              <a:t> de Poluição no Rio Tietê</a:t>
            </a:r>
            <a:endParaRPr lang="en-US"/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cat>
            <c:numRef>
              <c:f>'Gráfico evolução'!$A$2:$A$17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'Gráfico evolução'!$B$2:$B$17</c:f>
              <c:numCache>
                <c:formatCode>General</c:formatCode>
                <c:ptCount val="16"/>
                <c:pt idx="0">
                  <c:v>243</c:v>
                </c:pt>
                <c:pt idx="1">
                  <c:v>240</c:v>
                </c:pt>
                <c:pt idx="2">
                  <c:v>240</c:v>
                </c:pt>
                <c:pt idx="3">
                  <c:v>177</c:v>
                </c:pt>
                <c:pt idx="4">
                  <c:v>71</c:v>
                </c:pt>
                <c:pt idx="5">
                  <c:v>154.69999999999999</c:v>
                </c:pt>
                <c:pt idx="6">
                  <c:v>137</c:v>
                </c:pt>
                <c:pt idx="7">
                  <c:v>130</c:v>
                </c:pt>
                <c:pt idx="8">
                  <c:v>122</c:v>
                </c:pt>
                <c:pt idx="9">
                  <c:v>163</c:v>
                </c:pt>
                <c:pt idx="10">
                  <c:v>150</c:v>
                </c:pt>
                <c:pt idx="11">
                  <c:v>85</c:v>
                </c:pt>
                <c:pt idx="12">
                  <c:v>64</c:v>
                </c:pt>
                <c:pt idx="13">
                  <c:v>160</c:v>
                </c:pt>
                <c:pt idx="14">
                  <c:v>207</c:v>
                </c:pt>
                <c:pt idx="15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9-5843-9418-C7575D0C4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85776"/>
        <c:axId val="110486168"/>
      </c:lineChart>
      <c:catAx>
        <c:axId val="11048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0486168"/>
        <c:crosses val="autoZero"/>
        <c:auto val="1"/>
        <c:lblAlgn val="ctr"/>
        <c:lblOffset val="100"/>
        <c:tickLblSkip val="1"/>
        <c:noMultiLvlLbl val="0"/>
      </c:catAx>
      <c:valAx>
        <c:axId val="110486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Extensão em Km </a:t>
                </a:r>
              </a:p>
            </c:rich>
          </c:tx>
          <c:layout>
            <c:manualLayout>
              <c:xMode val="edge"/>
              <c:yMode val="edge"/>
              <c:x val="3.0981581350471198E-2"/>
              <c:y val="0.33608865743047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04857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100" b="1" i="0" u="none"/>
            </a:pPr>
            <a:endParaRPr lang="pt-BR"/>
          </a:p>
        </c:txPr>
      </c:dTable>
    </c:plotArea>
    <c:plotVisOnly val="1"/>
    <c:dispBlanksAs val="gap"/>
    <c:showDLblsOverMax val="0"/>
  </c:chart>
  <c:spPr>
    <a:solidFill>
      <a:schemeClr val="accent1">
        <a:lumMod val="20000"/>
        <a:lumOff val="80000"/>
        <a:alpha val="47000"/>
      </a:schemeClr>
    </a:solidFill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23813</xdr:colOff>
      <xdr:row>1</xdr:row>
      <xdr:rowOff>21431</xdr:rowOff>
    </xdr:from>
    <xdr:to>
      <xdr:col>11</xdr:col>
      <xdr:colOff>3175</xdr:colOff>
      <xdr:row>22</xdr:row>
      <xdr:rowOff>34131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5B2059-3366-478D-9D59-DE66D7C85391}" name="Tabela1" displayName="Tabela1" ref="A1:B17" totalsRowShown="0">
  <autoFilter ref="A1:B17" xr:uid="{EC5B2059-3366-478D-9D59-DE66D7C85391}"/>
  <tableColumns count="2">
    <tableColumn id="1" xr3:uid="{14374E85-492E-44CA-A914-5202A54FF13D}" name="Ano"/>
    <tableColumn id="2" xr3:uid="{F81B2C28-21BA-4B3C-8666-C799D2136D6E}" name="Extensã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54"/>
  <sheetViews>
    <sheetView tabSelected="1" topLeftCell="A4" zoomScale="90" zoomScaleNormal="90" workbookViewId="0">
      <selection activeCell="T11" sqref="T11"/>
    </sheetView>
  </sheetViews>
  <sheetFormatPr defaultColWidth="11" defaultRowHeight="15.75" x14ac:dyDescent="0.25"/>
  <cols>
    <col min="1" max="1" width="4" customWidth="1"/>
    <col min="2" max="2" width="5" customWidth="1"/>
    <col min="3" max="3" width="4.125" customWidth="1"/>
    <col min="4" max="4" width="4.25" customWidth="1"/>
    <col min="5" max="5" width="4.5" customWidth="1"/>
    <col min="6" max="6" width="5.125" customWidth="1"/>
    <col min="7" max="7" width="3.5" customWidth="1"/>
    <col min="8" max="8" width="3.75" customWidth="1"/>
    <col min="9" max="10" width="4.125" customWidth="1"/>
    <col min="11" max="11" width="3.875" customWidth="1"/>
    <col min="12" max="12" width="4" customWidth="1"/>
    <col min="13" max="13" width="3.125" customWidth="1"/>
    <col min="14" max="14" width="3.875" customWidth="1"/>
    <col min="15" max="15" width="4.375" customWidth="1"/>
    <col min="16" max="16" width="5.125" customWidth="1"/>
    <col min="17" max="18" width="4.5" customWidth="1"/>
    <col min="19" max="19" width="4.375" customWidth="1"/>
    <col min="20" max="20" width="5.875" customWidth="1"/>
    <col min="21" max="21" width="3.625" customWidth="1"/>
    <col min="22" max="22" width="3.5" customWidth="1"/>
    <col min="23" max="23" width="3.875" customWidth="1"/>
    <col min="24" max="24" width="4.875" customWidth="1"/>
    <col min="25" max="25" width="4.125" customWidth="1"/>
    <col min="26" max="26" width="5.125" customWidth="1"/>
    <col min="27" max="27" width="4.375" customWidth="1"/>
    <col min="28" max="29" width="4.5" customWidth="1"/>
    <col min="30" max="30" width="3.625" customWidth="1"/>
    <col min="31" max="31" width="4.5" customWidth="1"/>
    <col min="32" max="32" width="4.25" customWidth="1"/>
    <col min="33" max="33" width="4.875" customWidth="1"/>
    <col min="34" max="34" width="3.375" bestFit="1" customWidth="1"/>
    <col min="35" max="35" width="4.875" bestFit="1" customWidth="1"/>
    <col min="36" max="36" width="7.125" customWidth="1"/>
    <col min="37" max="37" width="7.375" customWidth="1"/>
    <col min="38" max="71" width="5.75" customWidth="1"/>
    <col min="72" max="72" width="8.5" customWidth="1"/>
  </cols>
  <sheetData>
    <row r="1" spans="1:70" ht="16.5" thickBot="1" x14ac:dyDescent="0.3"/>
    <row r="2" spans="1:70" ht="16.5" thickBot="1" x14ac:dyDescent="0.3">
      <c r="A2" s="136"/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9"/>
      <c r="AI2" s="140"/>
      <c r="AK2" s="137"/>
      <c r="AL2" s="138"/>
      <c r="AM2" s="138"/>
      <c r="AN2" s="138"/>
      <c r="AO2" s="138"/>
      <c r="AP2" s="138"/>
      <c r="AQ2" s="138"/>
      <c r="AR2" s="170"/>
      <c r="AS2" s="138"/>
      <c r="AT2" s="171"/>
      <c r="AU2" s="172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4"/>
      <c r="BJ2" s="173"/>
      <c r="BK2" s="173"/>
      <c r="BL2" s="175"/>
      <c r="BM2" s="173"/>
      <c r="BN2" s="173"/>
      <c r="BO2" s="174"/>
      <c r="BP2" s="174"/>
      <c r="BQ2" s="176"/>
      <c r="BR2" s="136"/>
    </row>
    <row r="3" spans="1:70" ht="16.5" thickBot="1" x14ac:dyDescent="0.3">
      <c r="A3" s="136"/>
      <c r="B3" s="141" t="s">
        <v>30</v>
      </c>
      <c r="C3" s="142" t="s">
        <v>64</v>
      </c>
      <c r="D3" s="142" t="s">
        <v>64</v>
      </c>
      <c r="E3" s="142" t="s">
        <v>63</v>
      </c>
      <c r="F3" s="142" t="s">
        <v>62</v>
      </c>
      <c r="G3" s="142" t="s">
        <v>62</v>
      </c>
      <c r="H3" s="142" t="s">
        <v>62</v>
      </c>
      <c r="I3" s="142" t="s">
        <v>67</v>
      </c>
      <c r="J3" s="142" t="s">
        <v>62</v>
      </c>
      <c r="K3" s="142" t="s">
        <v>62</v>
      </c>
      <c r="L3" s="142" t="s">
        <v>62</v>
      </c>
      <c r="M3" s="142" t="s">
        <v>67</v>
      </c>
      <c r="N3" s="142" t="s">
        <v>67</v>
      </c>
      <c r="O3" s="142" t="s">
        <v>67</v>
      </c>
      <c r="P3" s="142" t="s">
        <v>62</v>
      </c>
      <c r="Q3" s="142" t="s">
        <v>67</v>
      </c>
      <c r="R3" s="142" t="s">
        <v>62</v>
      </c>
      <c r="S3" s="142" t="s">
        <v>62</v>
      </c>
      <c r="T3" s="142" t="s">
        <v>63</v>
      </c>
      <c r="U3" s="142" t="s">
        <v>63</v>
      </c>
      <c r="V3" s="142" t="s">
        <v>63</v>
      </c>
      <c r="W3" s="142" t="s">
        <v>63</v>
      </c>
      <c r="X3" s="142" t="s">
        <v>63</v>
      </c>
      <c r="Y3" s="142" t="s">
        <v>63</v>
      </c>
      <c r="Z3" s="142" t="s">
        <v>63</v>
      </c>
      <c r="AA3" s="142" t="s">
        <v>63</v>
      </c>
      <c r="AB3" s="142" t="s">
        <v>63</v>
      </c>
      <c r="AC3" s="142" t="s">
        <v>63</v>
      </c>
      <c r="AD3" s="142" t="s">
        <v>63</v>
      </c>
      <c r="AE3" s="142" t="s">
        <v>63</v>
      </c>
      <c r="AF3" s="142" t="s">
        <v>63</v>
      </c>
      <c r="AG3" s="143" t="s">
        <v>63</v>
      </c>
      <c r="AH3" s="144" t="s">
        <v>63</v>
      </c>
      <c r="AI3" s="145">
        <v>2025</v>
      </c>
      <c r="AK3" s="177" t="s">
        <v>30</v>
      </c>
      <c r="AL3" s="142" t="s">
        <v>63</v>
      </c>
      <c r="AM3" s="142" t="s">
        <v>63</v>
      </c>
      <c r="AN3" s="142" t="s">
        <v>63</v>
      </c>
      <c r="AO3" s="142" t="s">
        <v>63</v>
      </c>
      <c r="AP3" s="142" t="s">
        <v>63</v>
      </c>
      <c r="AQ3" s="142" t="s">
        <v>63</v>
      </c>
      <c r="AR3" s="142" t="s">
        <v>63</v>
      </c>
      <c r="AS3" s="142" t="s">
        <v>63</v>
      </c>
      <c r="AT3" s="142" t="s">
        <v>63</v>
      </c>
      <c r="AU3" s="142" t="s">
        <v>63</v>
      </c>
      <c r="AV3" s="142" t="s">
        <v>63</v>
      </c>
      <c r="AW3" s="142" t="s">
        <v>63</v>
      </c>
      <c r="AX3" s="142" t="s">
        <v>63</v>
      </c>
      <c r="AY3" s="142" t="s">
        <v>63</v>
      </c>
      <c r="AZ3" s="142" t="s">
        <v>63</v>
      </c>
      <c r="BA3" s="142" t="s">
        <v>62</v>
      </c>
      <c r="BB3" s="142" t="s">
        <v>62</v>
      </c>
      <c r="BC3" s="142" t="s">
        <v>67</v>
      </c>
      <c r="BD3" s="142" t="s">
        <v>62</v>
      </c>
      <c r="BE3" s="142" t="s">
        <v>67</v>
      </c>
      <c r="BF3" s="142" t="s">
        <v>67</v>
      </c>
      <c r="BG3" s="142" t="s">
        <v>67</v>
      </c>
      <c r="BH3" s="142" t="s">
        <v>62</v>
      </c>
      <c r="BI3" s="142" t="s">
        <v>62</v>
      </c>
      <c r="BJ3" s="142" t="s">
        <v>62</v>
      </c>
      <c r="BK3" s="142" t="s">
        <v>67</v>
      </c>
      <c r="BL3" s="142" t="s">
        <v>62</v>
      </c>
      <c r="BM3" s="142" t="s">
        <v>62</v>
      </c>
      <c r="BN3" s="142" t="s">
        <v>62</v>
      </c>
      <c r="BO3" s="142" t="s">
        <v>63</v>
      </c>
      <c r="BP3" s="142" t="s">
        <v>64</v>
      </c>
      <c r="BQ3" s="142" t="s">
        <v>64</v>
      </c>
      <c r="BR3" s="178">
        <v>2025</v>
      </c>
    </row>
    <row r="4" spans="1:70" ht="133.5" thickBot="1" x14ac:dyDescent="0.3">
      <c r="A4" s="136"/>
      <c r="B4" s="146" t="s">
        <v>49</v>
      </c>
      <c r="C4" s="147" t="s">
        <v>1</v>
      </c>
      <c r="D4" s="148" t="s">
        <v>2</v>
      </c>
      <c r="E4" s="149" t="s">
        <v>50</v>
      </c>
      <c r="F4" s="150" t="s">
        <v>51</v>
      </c>
      <c r="G4" s="150" t="s">
        <v>4</v>
      </c>
      <c r="H4" s="150" t="s">
        <v>27</v>
      </c>
      <c r="I4" s="149" t="s">
        <v>27</v>
      </c>
      <c r="J4" s="150" t="s">
        <v>5</v>
      </c>
      <c r="K4" s="149" t="s">
        <v>6</v>
      </c>
      <c r="L4" s="149" t="s">
        <v>7</v>
      </c>
      <c r="M4" s="151" t="s">
        <v>8</v>
      </c>
      <c r="N4" s="151" t="s">
        <v>9</v>
      </c>
      <c r="O4" s="151" t="s">
        <v>10</v>
      </c>
      <c r="P4" s="149" t="s">
        <v>59</v>
      </c>
      <c r="Q4" s="150" t="s">
        <v>12</v>
      </c>
      <c r="R4" s="151" t="s">
        <v>13</v>
      </c>
      <c r="S4" s="151" t="s">
        <v>38</v>
      </c>
      <c r="T4" s="151" t="s">
        <v>38</v>
      </c>
      <c r="U4" s="149" t="s">
        <v>15</v>
      </c>
      <c r="V4" s="150" t="s">
        <v>16</v>
      </c>
      <c r="W4" s="149" t="s">
        <v>16</v>
      </c>
      <c r="X4" s="149" t="s">
        <v>17</v>
      </c>
      <c r="Y4" s="150" t="s">
        <v>39</v>
      </c>
      <c r="Z4" s="149" t="s">
        <v>19</v>
      </c>
      <c r="AA4" s="150" t="s">
        <v>24</v>
      </c>
      <c r="AB4" s="149" t="s">
        <v>41</v>
      </c>
      <c r="AC4" s="150" t="s">
        <v>20</v>
      </c>
      <c r="AD4" s="151" t="s">
        <v>60</v>
      </c>
      <c r="AE4" s="152" t="s">
        <v>21</v>
      </c>
      <c r="AF4" s="148" t="s">
        <v>29</v>
      </c>
      <c r="AG4" s="148" t="s">
        <v>22</v>
      </c>
      <c r="AH4" s="153" t="s">
        <v>23</v>
      </c>
      <c r="AI4" s="140"/>
      <c r="AK4" s="179" t="s">
        <v>49</v>
      </c>
      <c r="AL4" s="180" t="s">
        <v>23</v>
      </c>
      <c r="AM4" s="181" t="s">
        <v>22</v>
      </c>
      <c r="AN4" s="181" t="s">
        <v>29</v>
      </c>
      <c r="AO4" s="181" t="s">
        <v>21</v>
      </c>
      <c r="AP4" s="181" t="s">
        <v>60</v>
      </c>
      <c r="AQ4" s="181" t="s">
        <v>20</v>
      </c>
      <c r="AR4" s="181" t="s">
        <v>41</v>
      </c>
      <c r="AS4" s="181" t="s">
        <v>24</v>
      </c>
      <c r="AT4" s="181" t="s">
        <v>19</v>
      </c>
      <c r="AU4" s="181" t="s">
        <v>39</v>
      </c>
      <c r="AV4" s="181" t="s">
        <v>17</v>
      </c>
      <c r="AW4" s="181" t="s">
        <v>16</v>
      </c>
      <c r="AX4" s="181" t="s">
        <v>16</v>
      </c>
      <c r="AY4" s="181" t="s">
        <v>15</v>
      </c>
      <c r="AZ4" s="181" t="s">
        <v>38</v>
      </c>
      <c r="BA4" s="181" t="s">
        <v>38</v>
      </c>
      <c r="BB4" s="181" t="s">
        <v>13</v>
      </c>
      <c r="BC4" s="181" t="s">
        <v>12</v>
      </c>
      <c r="BD4" s="181" t="s">
        <v>59</v>
      </c>
      <c r="BE4" s="181" t="s">
        <v>10</v>
      </c>
      <c r="BF4" s="181" t="s">
        <v>9</v>
      </c>
      <c r="BG4" s="181" t="s">
        <v>8</v>
      </c>
      <c r="BH4" s="181" t="s">
        <v>7</v>
      </c>
      <c r="BI4" s="181" t="s">
        <v>6</v>
      </c>
      <c r="BJ4" s="181" t="s">
        <v>5</v>
      </c>
      <c r="BK4" s="181" t="s">
        <v>27</v>
      </c>
      <c r="BL4" s="181" t="s">
        <v>27</v>
      </c>
      <c r="BM4" s="181" t="s">
        <v>4</v>
      </c>
      <c r="BN4" s="181" t="s">
        <v>51</v>
      </c>
      <c r="BO4" s="181" t="s">
        <v>50</v>
      </c>
      <c r="BP4" s="181" t="s">
        <v>2</v>
      </c>
      <c r="BQ4" s="182" t="s">
        <v>1</v>
      </c>
      <c r="BR4" s="136"/>
    </row>
    <row r="5" spans="1:70" ht="29.25" customHeight="1" thickBot="1" x14ac:dyDescent="0.3">
      <c r="A5" s="154" t="s">
        <v>31</v>
      </c>
      <c r="B5" s="155">
        <v>0</v>
      </c>
      <c r="C5" s="156">
        <v>17</v>
      </c>
      <c r="D5" s="157">
        <v>34</v>
      </c>
      <c r="E5" s="157">
        <v>44</v>
      </c>
      <c r="F5" s="157">
        <v>61</v>
      </c>
      <c r="G5" s="157">
        <v>88</v>
      </c>
      <c r="H5" s="157">
        <v>90</v>
      </c>
      <c r="I5" s="157">
        <v>100</v>
      </c>
      <c r="J5" s="157">
        <v>112</v>
      </c>
      <c r="K5" s="157">
        <v>132</v>
      </c>
      <c r="L5" s="157">
        <v>139</v>
      </c>
      <c r="M5" s="157">
        <v>152</v>
      </c>
      <c r="N5" s="157">
        <v>154</v>
      </c>
      <c r="O5" s="157">
        <v>170</v>
      </c>
      <c r="P5" s="157">
        <v>175</v>
      </c>
      <c r="Q5" s="157">
        <v>188</v>
      </c>
      <c r="R5" s="157">
        <v>203</v>
      </c>
      <c r="S5" s="157">
        <v>218</v>
      </c>
      <c r="T5" s="157">
        <v>228</v>
      </c>
      <c r="U5" s="157">
        <v>260</v>
      </c>
      <c r="V5" s="157">
        <v>272</v>
      </c>
      <c r="W5" s="157">
        <v>280</v>
      </c>
      <c r="X5" s="157">
        <v>300</v>
      </c>
      <c r="Y5" s="157">
        <v>314</v>
      </c>
      <c r="Z5" s="157">
        <v>344</v>
      </c>
      <c r="AA5" s="157">
        <v>369</v>
      </c>
      <c r="AB5" s="157">
        <v>413</v>
      </c>
      <c r="AC5" s="157">
        <v>439</v>
      </c>
      <c r="AD5" s="157">
        <v>459</v>
      </c>
      <c r="AE5" s="157">
        <v>486</v>
      </c>
      <c r="AF5" s="157">
        <v>520</v>
      </c>
      <c r="AG5" s="157">
        <v>551</v>
      </c>
      <c r="AH5" s="158">
        <v>576</v>
      </c>
      <c r="AI5" s="140"/>
      <c r="AK5" s="183" t="s">
        <v>31</v>
      </c>
      <c r="AL5" s="184">
        <v>576</v>
      </c>
      <c r="AM5" s="184">
        <v>551</v>
      </c>
      <c r="AN5" s="184">
        <v>520</v>
      </c>
      <c r="AO5" s="184">
        <v>486</v>
      </c>
      <c r="AP5" s="184">
        <v>459</v>
      </c>
      <c r="AQ5" s="184">
        <v>439</v>
      </c>
      <c r="AR5" s="184">
        <v>413</v>
      </c>
      <c r="AS5" s="184">
        <v>369</v>
      </c>
      <c r="AT5" s="184">
        <v>344</v>
      </c>
      <c r="AU5" s="184">
        <v>314</v>
      </c>
      <c r="AV5" s="184">
        <v>300</v>
      </c>
      <c r="AW5" s="184">
        <v>280</v>
      </c>
      <c r="AX5" s="184">
        <v>272</v>
      </c>
      <c r="AY5" s="184">
        <v>260</v>
      </c>
      <c r="AZ5" s="184">
        <v>228</v>
      </c>
      <c r="BA5" s="184">
        <v>218</v>
      </c>
      <c r="BB5" s="184">
        <v>203</v>
      </c>
      <c r="BC5" s="184">
        <v>188</v>
      </c>
      <c r="BD5" s="184">
        <v>175</v>
      </c>
      <c r="BE5" s="184">
        <v>170</v>
      </c>
      <c r="BF5" s="184">
        <v>154</v>
      </c>
      <c r="BG5" s="184">
        <v>152</v>
      </c>
      <c r="BH5" s="184">
        <v>139</v>
      </c>
      <c r="BI5" s="184">
        <v>132</v>
      </c>
      <c r="BJ5" s="184">
        <v>112</v>
      </c>
      <c r="BK5" s="184">
        <v>100</v>
      </c>
      <c r="BL5" s="184">
        <v>90</v>
      </c>
      <c r="BM5" s="184">
        <v>88</v>
      </c>
      <c r="BN5" s="184">
        <v>61</v>
      </c>
      <c r="BO5" s="184">
        <v>44</v>
      </c>
      <c r="BP5" s="184">
        <v>34</v>
      </c>
      <c r="BQ5" s="185">
        <v>17</v>
      </c>
      <c r="BR5" s="136"/>
    </row>
    <row r="6" spans="1:70" ht="16.5" thickBot="1" x14ac:dyDescent="0.3">
      <c r="A6" s="136"/>
      <c r="B6" s="159"/>
      <c r="C6" s="160">
        <v>17</v>
      </c>
      <c r="D6" s="161">
        <v>17</v>
      </c>
      <c r="E6" s="161">
        <v>10</v>
      </c>
      <c r="F6" s="161">
        <v>17</v>
      </c>
      <c r="G6" s="162">
        <v>27</v>
      </c>
      <c r="H6" s="162">
        <v>2</v>
      </c>
      <c r="I6" s="162">
        <v>10</v>
      </c>
      <c r="J6" s="162">
        <v>12</v>
      </c>
      <c r="K6" s="161">
        <v>20</v>
      </c>
      <c r="L6" s="161">
        <v>7</v>
      </c>
      <c r="M6" s="161">
        <v>13</v>
      </c>
      <c r="N6" s="162">
        <v>2</v>
      </c>
      <c r="O6" s="162">
        <v>16</v>
      </c>
      <c r="P6" s="162">
        <v>5</v>
      </c>
      <c r="Q6" s="161">
        <v>13</v>
      </c>
      <c r="R6" s="161">
        <v>15</v>
      </c>
      <c r="S6" s="161">
        <v>15</v>
      </c>
      <c r="T6" s="161">
        <v>10</v>
      </c>
      <c r="U6" s="161">
        <v>32</v>
      </c>
      <c r="V6" s="161">
        <v>12</v>
      </c>
      <c r="W6" s="161">
        <v>8</v>
      </c>
      <c r="X6" s="161">
        <v>20</v>
      </c>
      <c r="Y6" s="161">
        <v>14</v>
      </c>
      <c r="Z6" s="161">
        <v>30</v>
      </c>
      <c r="AA6" s="161">
        <v>25</v>
      </c>
      <c r="AB6" s="161">
        <v>44</v>
      </c>
      <c r="AC6" s="161">
        <v>26</v>
      </c>
      <c r="AD6" s="161">
        <v>20</v>
      </c>
      <c r="AE6" s="161">
        <v>27</v>
      </c>
      <c r="AF6" s="161">
        <v>34</v>
      </c>
      <c r="AG6" s="161">
        <v>31</v>
      </c>
      <c r="AH6" s="163">
        <v>25</v>
      </c>
      <c r="AI6" s="140"/>
      <c r="AK6" s="129"/>
    </row>
    <row r="7" spans="1:70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29"/>
      <c r="AK7" s="129"/>
    </row>
    <row r="8" spans="1:70" ht="16.5" thickBot="1" x14ac:dyDescent="0.3">
      <c r="A8" s="136"/>
      <c r="B8" s="136"/>
      <c r="C8" s="244" t="s">
        <v>30</v>
      </c>
      <c r="D8" s="245"/>
      <c r="E8" s="246"/>
      <c r="F8" s="164"/>
      <c r="G8" s="247" t="s">
        <v>31</v>
      </c>
      <c r="H8" s="248"/>
      <c r="I8" s="248" t="s">
        <v>37</v>
      </c>
      <c r="J8" s="249"/>
      <c r="K8" s="247" t="s">
        <v>66</v>
      </c>
      <c r="L8" s="248"/>
      <c r="M8" s="248" t="s">
        <v>65</v>
      </c>
      <c r="N8" s="250"/>
      <c r="O8" s="136"/>
      <c r="P8" s="251"/>
      <c r="Q8" s="251"/>
      <c r="R8" s="192" t="s">
        <v>37</v>
      </c>
      <c r="S8" s="192"/>
      <c r="T8" s="136"/>
      <c r="U8" s="140"/>
      <c r="V8" s="136"/>
      <c r="W8" s="167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29"/>
      <c r="AK8" s="129"/>
    </row>
    <row r="9" spans="1:70" x14ac:dyDescent="0.25">
      <c r="A9" s="136"/>
      <c r="B9" s="136"/>
      <c r="C9" s="193" t="s">
        <v>64</v>
      </c>
      <c r="D9" s="194"/>
      <c r="E9" s="195"/>
      <c r="F9" s="186"/>
      <c r="G9" s="196">
        <v>34</v>
      </c>
      <c r="H9" s="196"/>
      <c r="I9" s="281">
        <v>5.9027777777777777</v>
      </c>
      <c r="J9" s="281"/>
      <c r="K9" s="197">
        <v>402</v>
      </c>
      <c r="L9" s="198"/>
      <c r="M9" s="201">
        <v>69.791666666666657</v>
      </c>
      <c r="N9" s="202"/>
      <c r="O9" s="136"/>
      <c r="P9" s="205">
        <v>34</v>
      </c>
      <c r="Q9" s="206"/>
      <c r="R9" s="277">
        <v>5.9027777777777777</v>
      </c>
      <c r="S9" s="278"/>
      <c r="T9" s="136"/>
      <c r="U9" s="140"/>
      <c r="V9" s="140"/>
      <c r="W9" s="167"/>
      <c r="X9" s="167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29"/>
      <c r="AK9" s="129"/>
    </row>
    <row r="10" spans="1:70" ht="16.5" thickBot="1" x14ac:dyDescent="0.3">
      <c r="A10" s="136"/>
      <c r="B10" s="136"/>
      <c r="C10" s="165" t="s">
        <v>63</v>
      </c>
      <c r="D10" s="136"/>
      <c r="E10" s="166"/>
      <c r="F10" s="187"/>
      <c r="G10" s="196">
        <v>368</v>
      </c>
      <c r="H10" s="196"/>
      <c r="I10" s="281">
        <v>63.888888888888886</v>
      </c>
      <c r="J10" s="281"/>
      <c r="K10" s="199"/>
      <c r="L10" s="200"/>
      <c r="M10" s="203"/>
      <c r="N10" s="204"/>
      <c r="O10" s="136"/>
      <c r="P10" s="207">
        <v>368</v>
      </c>
      <c r="Q10" s="208"/>
      <c r="R10" s="279">
        <v>63.888888888888886</v>
      </c>
      <c r="S10" s="280"/>
      <c r="T10" s="136"/>
      <c r="U10" s="140"/>
      <c r="V10" s="140"/>
      <c r="W10" s="167"/>
      <c r="X10" s="167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29"/>
      <c r="AK10" s="129"/>
    </row>
    <row r="11" spans="1:70" ht="16.5" thickBot="1" x14ac:dyDescent="0.3">
      <c r="A11" s="136"/>
      <c r="B11" s="136"/>
      <c r="C11" s="252" t="s">
        <v>62</v>
      </c>
      <c r="D11" s="253"/>
      <c r="E11" s="254"/>
      <c r="F11" s="188"/>
      <c r="G11" s="196">
        <v>120</v>
      </c>
      <c r="H11" s="196"/>
      <c r="I11" s="281">
        <v>20.833333333333336</v>
      </c>
      <c r="J11" s="281"/>
      <c r="K11" s="197">
        <v>174</v>
      </c>
      <c r="L11" s="198"/>
      <c r="M11" s="201">
        <v>30.208333333333336</v>
      </c>
      <c r="N11" s="202"/>
      <c r="O11" s="136"/>
      <c r="P11" s="255">
        <v>120</v>
      </c>
      <c r="Q11" s="256"/>
      <c r="R11" s="279">
        <v>20.833333333333336</v>
      </c>
      <c r="S11" s="280"/>
      <c r="T11" s="136"/>
      <c r="U11" s="140"/>
      <c r="V11" s="140"/>
      <c r="W11" s="167"/>
      <c r="X11" s="167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29"/>
      <c r="AK11" s="129"/>
    </row>
    <row r="12" spans="1:70" ht="16.5" thickBot="1" x14ac:dyDescent="0.3">
      <c r="A12" s="136"/>
      <c r="B12" s="136"/>
      <c r="C12" s="257" t="s">
        <v>67</v>
      </c>
      <c r="D12" s="258"/>
      <c r="E12" s="259"/>
      <c r="F12" s="189"/>
      <c r="G12" s="196">
        <v>54</v>
      </c>
      <c r="H12" s="196"/>
      <c r="I12" s="281">
        <v>9.375</v>
      </c>
      <c r="J12" s="281"/>
      <c r="K12" s="199"/>
      <c r="L12" s="200"/>
      <c r="M12" s="203"/>
      <c r="N12" s="204"/>
      <c r="O12" s="136"/>
      <c r="P12" s="260">
        <v>54</v>
      </c>
      <c r="Q12" s="261"/>
      <c r="R12" s="279">
        <v>9.375</v>
      </c>
      <c r="S12" s="280"/>
      <c r="T12" s="136"/>
      <c r="U12" s="168"/>
      <c r="V12" s="168"/>
      <c r="W12" s="167"/>
      <c r="X12" s="167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29"/>
    </row>
    <row r="13" spans="1:70" ht="16.5" thickBot="1" x14ac:dyDescent="0.3">
      <c r="A13" s="136"/>
      <c r="B13" s="136"/>
      <c r="C13" s="262" t="s">
        <v>61</v>
      </c>
      <c r="D13" s="263"/>
      <c r="E13" s="264"/>
      <c r="F13" s="190"/>
      <c r="G13" s="196">
        <v>0</v>
      </c>
      <c r="H13" s="196"/>
      <c r="I13" s="281">
        <v>0</v>
      </c>
      <c r="J13" s="281"/>
      <c r="K13" s="265" t="str">
        <f>IF(G13=0,"",G13)</f>
        <v/>
      </c>
      <c r="L13" s="265"/>
      <c r="M13" s="266" t="str">
        <f>IF(I13=0,"",I13)</f>
        <v/>
      </c>
      <c r="N13" s="267"/>
      <c r="O13" s="136"/>
      <c r="P13" s="268">
        <v>576</v>
      </c>
      <c r="Q13" s="269"/>
      <c r="R13" s="270">
        <v>100</v>
      </c>
      <c r="S13" s="271"/>
      <c r="T13" s="136"/>
      <c r="U13" s="136"/>
      <c r="V13" s="169"/>
      <c r="W13" s="167"/>
      <c r="X13" s="167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29"/>
    </row>
    <row r="14" spans="1:70" x14ac:dyDescent="0.25">
      <c r="A14" s="136"/>
      <c r="B14" s="136"/>
      <c r="C14" s="272" t="s">
        <v>44</v>
      </c>
      <c r="D14" s="273"/>
      <c r="E14" s="274"/>
      <c r="F14" s="191"/>
      <c r="G14" s="196">
        <v>576</v>
      </c>
      <c r="H14" s="196"/>
      <c r="I14" s="196">
        <v>100</v>
      </c>
      <c r="J14" s="196"/>
      <c r="K14" s="275">
        <v>576</v>
      </c>
      <c r="L14" s="275"/>
      <c r="M14" s="275">
        <v>100</v>
      </c>
      <c r="N14" s="27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29"/>
    </row>
    <row r="15" spans="1:70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29"/>
    </row>
    <row r="16" spans="1:70" x14ac:dyDescent="0.25">
      <c r="B16" s="129"/>
      <c r="C16" s="129"/>
      <c r="D16" s="131"/>
      <c r="E16" s="131"/>
      <c r="F16" s="131"/>
      <c r="G16" s="129"/>
      <c r="H16" s="130"/>
      <c r="I16" s="130"/>
      <c r="J16" s="130"/>
      <c r="K16" s="130"/>
      <c r="L16" s="130"/>
      <c r="M16" s="130"/>
      <c r="N16" s="130"/>
      <c r="O16" s="130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</row>
    <row r="17" spans="2:37" ht="16.5" thickBot="1" x14ac:dyDescent="0.3">
      <c r="T17" s="128"/>
      <c r="AK17" s="25"/>
    </row>
    <row r="18" spans="2:37" ht="16.5" thickBot="1" x14ac:dyDescent="0.3">
      <c r="B18" s="75"/>
      <c r="C18" s="91"/>
      <c r="D18" s="91"/>
      <c r="E18" s="91">
        <v>60</v>
      </c>
      <c r="F18" s="91">
        <v>26</v>
      </c>
      <c r="G18" s="91"/>
      <c r="H18" s="91"/>
      <c r="I18" s="92"/>
      <c r="J18" s="91">
        <v>43</v>
      </c>
      <c r="K18" s="91"/>
      <c r="L18" s="127"/>
      <c r="M18" s="91">
        <f>163-132</f>
        <v>31</v>
      </c>
      <c r="N18" s="91"/>
      <c r="O18" s="91"/>
      <c r="P18" s="91">
        <f>187-154</f>
        <v>33</v>
      </c>
      <c r="Q18" s="91"/>
      <c r="R18" s="91"/>
      <c r="S18" s="91"/>
      <c r="T18" s="91">
        <f>259-188</f>
        <v>71</v>
      </c>
      <c r="U18" s="91"/>
      <c r="V18" s="91"/>
      <c r="W18" s="91">
        <f>295-260</f>
        <v>35</v>
      </c>
      <c r="X18" s="91">
        <f>299-296</f>
        <v>3</v>
      </c>
      <c r="Y18" s="91"/>
      <c r="Z18" s="91"/>
      <c r="AA18" s="92"/>
      <c r="AB18" s="91"/>
      <c r="AC18" s="91"/>
      <c r="AD18" s="127"/>
      <c r="AE18" s="91">
        <f>459-300</f>
        <v>159</v>
      </c>
      <c r="AF18" s="91">
        <f>519-460</f>
        <v>59</v>
      </c>
      <c r="AG18" s="92"/>
      <c r="AH18" s="92"/>
      <c r="AI18" s="93">
        <f>576-520</f>
        <v>56</v>
      </c>
      <c r="AK18" s="25"/>
    </row>
    <row r="19" spans="2:37" ht="16.5" thickBot="1" x14ac:dyDescent="0.3">
      <c r="B19" s="102" t="s">
        <v>30</v>
      </c>
      <c r="C19" s="76"/>
      <c r="D19" s="76"/>
      <c r="E19" s="76"/>
      <c r="F19" s="78"/>
      <c r="G19" s="105"/>
      <c r="H19" s="105"/>
      <c r="I19" s="108"/>
      <c r="J19" s="105"/>
      <c r="K19" s="78"/>
      <c r="L19" s="78"/>
      <c r="M19" s="106"/>
      <c r="N19" s="105"/>
      <c r="O19" s="105"/>
      <c r="P19" s="105">
        <f>187-153</f>
        <v>34</v>
      </c>
      <c r="Q19" s="78"/>
      <c r="R19" s="78"/>
      <c r="S19" s="78"/>
      <c r="T19" s="78"/>
      <c r="U19" s="77"/>
      <c r="V19" s="77"/>
      <c r="W19" s="77"/>
      <c r="X19" s="78"/>
      <c r="Y19" s="77"/>
      <c r="Z19" s="77"/>
      <c r="AA19" s="107"/>
      <c r="AB19" s="77"/>
      <c r="AC19" s="77"/>
      <c r="AD19" s="77"/>
      <c r="AE19" s="82"/>
      <c r="AF19" s="76"/>
      <c r="AG19" s="107"/>
      <c r="AH19" s="107"/>
      <c r="AI19" s="86"/>
      <c r="AJ19" s="56">
        <v>2024</v>
      </c>
      <c r="AK19" s="25"/>
    </row>
    <row r="20" spans="2:37" ht="133.5" thickBot="1" x14ac:dyDescent="0.3">
      <c r="B20" s="103" t="s">
        <v>49</v>
      </c>
      <c r="C20" s="99" t="s">
        <v>1</v>
      </c>
      <c r="D20" s="99" t="s">
        <v>2</v>
      </c>
      <c r="E20" s="99" t="s">
        <v>50</v>
      </c>
      <c r="F20" s="88" t="s">
        <v>51</v>
      </c>
      <c r="G20" s="88" t="s">
        <v>4</v>
      </c>
      <c r="H20" s="88" t="s">
        <v>27</v>
      </c>
      <c r="I20" s="99" t="s">
        <v>27</v>
      </c>
      <c r="J20" s="88" t="s">
        <v>5</v>
      </c>
      <c r="K20" s="99" t="s">
        <v>6</v>
      </c>
      <c r="L20" s="99" t="s">
        <v>7</v>
      </c>
      <c r="M20" s="89" t="s">
        <v>8</v>
      </c>
      <c r="N20" s="89" t="s">
        <v>9</v>
      </c>
      <c r="O20" s="89" t="s">
        <v>10</v>
      </c>
      <c r="P20" s="99" t="s">
        <v>59</v>
      </c>
      <c r="Q20" s="88" t="s">
        <v>12</v>
      </c>
      <c r="R20" s="89" t="s">
        <v>13</v>
      </c>
      <c r="S20" s="89" t="s">
        <v>38</v>
      </c>
      <c r="T20" s="89" t="s">
        <v>38</v>
      </c>
      <c r="U20" s="99" t="s">
        <v>15</v>
      </c>
      <c r="V20" s="88" t="s">
        <v>16</v>
      </c>
      <c r="W20" s="99" t="s">
        <v>16</v>
      </c>
      <c r="X20" s="99" t="s">
        <v>17</v>
      </c>
      <c r="Y20" s="99" t="s">
        <v>17</v>
      </c>
      <c r="Z20" s="88" t="s">
        <v>39</v>
      </c>
      <c r="AA20" s="99" t="s">
        <v>19</v>
      </c>
      <c r="AB20" s="88" t="s">
        <v>24</v>
      </c>
      <c r="AC20" s="99" t="s">
        <v>41</v>
      </c>
      <c r="AD20" s="88" t="s">
        <v>20</v>
      </c>
      <c r="AE20" s="89" t="s">
        <v>60</v>
      </c>
      <c r="AF20" s="88" t="s">
        <v>21</v>
      </c>
      <c r="AG20" s="99" t="s">
        <v>29</v>
      </c>
      <c r="AH20" s="99" t="s">
        <v>22</v>
      </c>
      <c r="AI20" s="90" t="s">
        <v>23</v>
      </c>
      <c r="AJ20" s="25"/>
      <c r="AK20" s="25"/>
    </row>
    <row r="21" spans="2:37" ht="34.5" customHeight="1" thickBot="1" x14ac:dyDescent="0.3">
      <c r="B21" s="104" t="s">
        <v>31</v>
      </c>
      <c r="C21" s="38">
        <v>17</v>
      </c>
      <c r="D21" s="38">
        <v>34</v>
      </c>
      <c r="E21" s="38">
        <v>44</v>
      </c>
      <c r="F21" s="38">
        <v>61</v>
      </c>
      <c r="G21" s="38">
        <v>88</v>
      </c>
      <c r="H21" s="38">
        <v>90</v>
      </c>
      <c r="I21" s="38">
        <v>100</v>
      </c>
      <c r="J21" s="38">
        <v>112</v>
      </c>
      <c r="K21" s="38">
        <v>132</v>
      </c>
      <c r="L21" s="38">
        <v>139</v>
      </c>
      <c r="M21" s="38">
        <v>152</v>
      </c>
      <c r="N21" s="38">
        <v>154</v>
      </c>
      <c r="O21" s="38">
        <v>170</v>
      </c>
      <c r="P21" s="38">
        <v>175</v>
      </c>
      <c r="Q21" s="132">
        <v>188</v>
      </c>
      <c r="R21" s="74">
        <v>203</v>
      </c>
      <c r="S21" s="39">
        <v>218</v>
      </c>
      <c r="T21" s="39">
        <v>228</v>
      </c>
      <c r="U21" s="39">
        <v>260</v>
      </c>
      <c r="V21" s="39">
        <v>272</v>
      </c>
      <c r="W21" s="39">
        <v>280</v>
      </c>
      <c r="X21" s="39">
        <v>296</v>
      </c>
      <c r="Y21" s="39">
        <v>300</v>
      </c>
      <c r="Z21" s="39">
        <v>314</v>
      </c>
      <c r="AA21" s="39">
        <v>344</v>
      </c>
      <c r="AB21" s="39">
        <v>369</v>
      </c>
      <c r="AC21" s="39">
        <v>413</v>
      </c>
      <c r="AD21" s="39">
        <v>439</v>
      </c>
      <c r="AE21" s="39">
        <v>459</v>
      </c>
      <c r="AF21" s="39">
        <v>486</v>
      </c>
      <c r="AG21" s="39">
        <v>520</v>
      </c>
      <c r="AH21" s="39">
        <v>551</v>
      </c>
      <c r="AI21" s="40">
        <v>576</v>
      </c>
      <c r="AJ21" s="25"/>
    </row>
    <row r="22" spans="2:37" ht="16.5" thickBot="1" x14ac:dyDescent="0.3">
      <c r="B22" s="209" t="s">
        <v>30</v>
      </c>
      <c r="C22" s="57" t="s">
        <v>32</v>
      </c>
      <c r="D22" s="58"/>
      <c r="E22" s="58"/>
      <c r="F22" s="58"/>
      <c r="G22" s="212" t="s">
        <v>31</v>
      </c>
      <c r="H22" s="212"/>
      <c r="I22" s="59"/>
      <c r="J22" s="58">
        <v>76</v>
      </c>
      <c r="K22" s="60"/>
      <c r="L22" s="58">
        <v>131</v>
      </c>
      <c r="M22" s="212" t="s">
        <v>44</v>
      </c>
      <c r="N22" s="212"/>
      <c r="O22" s="61">
        <v>207</v>
      </c>
      <c r="P22" s="69">
        <v>35.93</v>
      </c>
      <c r="Q22" s="62" t="s">
        <v>37</v>
      </c>
      <c r="R22" s="33"/>
      <c r="S22" s="25"/>
      <c r="T22" s="70" t="s">
        <v>37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pans="2:37" ht="16.5" thickBot="1" x14ac:dyDescent="0.3">
      <c r="B23" s="210"/>
      <c r="C23" s="57" t="s">
        <v>34</v>
      </c>
      <c r="D23" s="58"/>
      <c r="E23" s="58"/>
      <c r="F23" s="58"/>
      <c r="G23" s="212" t="s">
        <v>31</v>
      </c>
      <c r="H23" s="212"/>
      <c r="I23" s="63"/>
      <c r="J23" s="58">
        <v>119</v>
      </c>
      <c r="K23" s="64"/>
      <c r="L23" s="58">
        <v>250</v>
      </c>
      <c r="M23" s="212" t="s">
        <v>44</v>
      </c>
      <c r="N23" s="212"/>
      <c r="O23" s="61">
        <v>369</v>
      </c>
      <c r="P23" s="58">
        <v>64.06</v>
      </c>
      <c r="Q23" s="62" t="s">
        <v>37</v>
      </c>
      <c r="R23" s="25"/>
      <c r="S23" s="109">
        <v>119</v>
      </c>
      <c r="T23" s="110">
        <v>20.65</v>
      </c>
      <c r="U23" s="96"/>
      <c r="V23" s="25"/>
      <c r="W23" s="25"/>
      <c r="AJ23" s="25"/>
    </row>
    <row r="24" spans="2:37" ht="16.5" thickBot="1" x14ac:dyDescent="0.3">
      <c r="B24" s="210"/>
      <c r="C24" s="213" t="s">
        <v>43</v>
      </c>
      <c r="D24" s="212"/>
      <c r="E24" s="212"/>
      <c r="F24" s="212"/>
      <c r="G24" s="212"/>
      <c r="H24" s="212"/>
      <c r="I24" s="65" t="s">
        <v>42</v>
      </c>
      <c r="J24" s="58"/>
      <c r="K24" s="68"/>
      <c r="L24" s="58" t="s">
        <v>42</v>
      </c>
      <c r="M24" s="212" t="s">
        <v>44</v>
      </c>
      <c r="N24" s="212"/>
      <c r="O24" s="61"/>
      <c r="P24" s="58"/>
      <c r="Q24" s="62" t="s">
        <v>37</v>
      </c>
      <c r="R24" s="25"/>
      <c r="S24" s="111">
        <v>250</v>
      </c>
      <c r="T24" s="112">
        <v>43.4</v>
      </c>
      <c r="U24" s="25"/>
      <c r="V24" s="25"/>
      <c r="W24" s="25"/>
      <c r="X24" s="25"/>
      <c r="AJ24" s="25"/>
    </row>
    <row r="25" spans="2:37" ht="16.5" thickBot="1" x14ac:dyDescent="0.3">
      <c r="B25" s="211"/>
      <c r="C25" s="213" t="s">
        <v>35</v>
      </c>
      <c r="D25" s="212"/>
      <c r="E25" s="212"/>
      <c r="F25" s="212"/>
      <c r="G25" s="212" t="s">
        <v>31</v>
      </c>
      <c r="H25" s="212"/>
      <c r="I25" s="58"/>
      <c r="J25" s="61">
        <v>576</v>
      </c>
      <c r="K25" s="58"/>
      <c r="L25" s="212" t="s">
        <v>45</v>
      </c>
      <c r="M25" s="212"/>
      <c r="N25" s="212"/>
      <c r="O25" s="61">
        <v>576</v>
      </c>
      <c r="P25" s="58">
        <v>100</v>
      </c>
      <c r="Q25" s="62" t="s">
        <v>37</v>
      </c>
      <c r="R25" s="25"/>
      <c r="S25" s="115">
        <v>131</v>
      </c>
      <c r="T25" s="112">
        <v>22.74</v>
      </c>
      <c r="U25" s="25"/>
      <c r="V25" s="25"/>
      <c r="W25" s="25"/>
      <c r="X25" s="25"/>
      <c r="Y25" s="25"/>
      <c r="AJ25" s="25"/>
    </row>
    <row r="26" spans="2:37" x14ac:dyDescent="0.25">
      <c r="S26" s="116">
        <v>76</v>
      </c>
      <c r="T26" s="114">
        <v>13.19</v>
      </c>
    </row>
    <row r="27" spans="2:37" ht="16.5" thickBot="1" x14ac:dyDescent="0.3">
      <c r="S27" s="117">
        <v>576</v>
      </c>
      <c r="T27" s="126">
        <v>1</v>
      </c>
    </row>
    <row r="28" spans="2:37" x14ac:dyDescent="0.25">
      <c r="T28" s="128"/>
    </row>
    <row r="29" spans="2:37" x14ac:dyDescent="0.25">
      <c r="T29" s="128"/>
    </row>
    <row r="30" spans="2:37" ht="16.5" thickBot="1" x14ac:dyDescent="0.3">
      <c r="AK30" s="25"/>
    </row>
    <row r="31" spans="2:37" ht="16.5" thickBot="1" x14ac:dyDescent="0.3">
      <c r="B31" s="75"/>
      <c r="C31" s="91"/>
      <c r="D31" s="91"/>
      <c r="E31" s="91"/>
      <c r="F31" s="91"/>
      <c r="G31" s="91"/>
      <c r="H31" s="91"/>
      <c r="I31" s="92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2"/>
      <c r="AB31" s="91"/>
      <c r="AC31" s="91"/>
      <c r="AD31" s="91"/>
      <c r="AE31" s="92"/>
      <c r="AF31" s="91"/>
      <c r="AG31" s="92"/>
      <c r="AH31" s="92"/>
      <c r="AI31" s="93"/>
      <c r="AK31" s="25"/>
    </row>
    <row r="32" spans="2:37" ht="16.5" thickBot="1" x14ac:dyDescent="0.3">
      <c r="B32" s="102" t="s">
        <v>30</v>
      </c>
      <c r="C32" s="76"/>
      <c r="D32" s="76"/>
      <c r="E32" s="76"/>
      <c r="F32" s="77"/>
      <c r="G32" s="78"/>
      <c r="H32" s="78"/>
      <c r="I32" s="108"/>
      <c r="J32" s="78"/>
      <c r="K32" s="78"/>
      <c r="L32" s="78"/>
      <c r="M32" s="106"/>
      <c r="N32" s="105"/>
      <c r="O32" s="105"/>
      <c r="P32" s="105" t="s">
        <v>52</v>
      </c>
      <c r="Q32" s="78"/>
      <c r="R32" s="78"/>
      <c r="S32" s="78"/>
      <c r="T32" s="77"/>
      <c r="U32" s="77"/>
      <c r="V32" s="77"/>
      <c r="W32" s="77"/>
      <c r="X32" s="78"/>
      <c r="Y32" s="98"/>
      <c r="Z32" s="77"/>
      <c r="AA32" s="107"/>
      <c r="AB32" s="77"/>
      <c r="AC32" s="77"/>
      <c r="AD32" s="77"/>
      <c r="AE32" s="82"/>
      <c r="AF32" s="76"/>
      <c r="AG32" s="107"/>
      <c r="AH32" s="107"/>
      <c r="AI32" s="86"/>
      <c r="AJ32" s="56">
        <v>2023</v>
      </c>
      <c r="AK32" s="25"/>
    </row>
    <row r="33" spans="2:51" ht="133.5" thickBot="1" x14ac:dyDescent="0.3">
      <c r="B33" s="103" t="s">
        <v>49</v>
      </c>
      <c r="C33" s="99" t="s">
        <v>1</v>
      </c>
      <c r="D33" s="99" t="s">
        <v>2</v>
      </c>
      <c r="E33" s="99" t="s">
        <v>50</v>
      </c>
      <c r="F33" s="88" t="s">
        <v>51</v>
      </c>
      <c r="G33" s="88" t="s">
        <v>4</v>
      </c>
      <c r="H33" s="88" t="s">
        <v>27</v>
      </c>
      <c r="I33" s="99" t="s">
        <v>27</v>
      </c>
      <c r="J33" s="88" t="s">
        <v>5</v>
      </c>
      <c r="K33" s="99" t="s">
        <v>6</v>
      </c>
      <c r="L33" s="99" t="s">
        <v>7</v>
      </c>
      <c r="M33" s="89" t="s">
        <v>8</v>
      </c>
      <c r="N33" s="89" t="s">
        <v>9</v>
      </c>
      <c r="O33" s="89" t="s">
        <v>10</v>
      </c>
      <c r="P33" s="99" t="s">
        <v>59</v>
      </c>
      <c r="Q33" s="88" t="s">
        <v>12</v>
      </c>
      <c r="R33" s="89" t="s">
        <v>13</v>
      </c>
      <c r="S33" s="89" t="s">
        <v>38</v>
      </c>
      <c r="T33" s="89" t="s">
        <v>38</v>
      </c>
      <c r="U33" s="99" t="s">
        <v>15</v>
      </c>
      <c r="V33" s="88" t="s">
        <v>16</v>
      </c>
      <c r="W33" s="99" t="s">
        <v>16</v>
      </c>
      <c r="X33" s="99" t="s">
        <v>17</v>
      </c>
      <c r="Y33" s="99" t="s">
        <v>17</v>
      </c>
      <c r="Z33" s="88" t="s">
        <v>39</v>
      </c>
      <c r="AA33" s="99" t="s">
        <v>19</v>
      </c>
      <c r="AB33" s="88" t="s">
        <v>24</v>
      </c>
      <c r="AC33" s="99" t="s">
        <v>41</v>
      </c>
      <c r="AD33" s="88" t="s">
        <v>20</v>
      </c>
      <c r="AE33" s="89" t="s">
        <v>60</v>
      </c>
      <c r="AF33" s="88" t="s">
        <v>21</v>
      </c>
      <c r="AG33" s="99" t="s">
        <v>29</v>
      </c>
      <c r="AH33" s="99" t="s">
        <v>22</v>
      </c>
      <c r="AI33" s="90" t="s">
        <v>23</v>
      </c>
      <c r="AJ33" s="25"/>
      <c r="AK33" s="25"/>
    </row>
    <row r="34" spans="2:51" ht="21.75" thickBot="1" x14ac:dyDescent="0.3">
      <c r="B34" s="104" t="s">
        <v>31</v>
      </c>
      <c r="C34" s="38">
        <v>17</v>
      </c>
      <c r="D34" s="38">
        <v>34</v>
      </c>
      <c r="E34" s="38">
        <v>44</v>
      </c>
      <c r="F34" s="38">
        <v>61</v>
      </c>
      <c r="G34" s="38">
        <v>88</v>
      </c>
      <c r="H34" s="38">
        <v>90</v>
      </c>
      <c r="I34" s="38">
        <v>100</v>
      </c>
      <c r="J34" s="38">
        <v>112</v>
      </c>
      <c r="K34" s="38">
        <v>132</v>
      </c>
      <c r="L34" s="38">
        <v>139</v>
      </c>
      <c r="M34" s="38">
        <v>152</v>
      </c>
      <c r="N34" s="38">
        <v>154</v>
      </c>
      <c r="O34" s="38">
        <v>170</v>
      </c>
      <c r="P34" s="38">
        <v>175</v>
      </c>
      <c r="Q34" s="132">
        <v>188</v>
      </c>
      <c r="R34" s="74">
        <v>203</v>
      </c>
      <c r="S34" s="39">
        <v>218</v>
      </c>
      <c r="T34" s="39">
        <v>228</v>
      </c>
      <c r="U34" s="39">
        <v>260</v>
      </c>
      <c r="V34" s="39">
        <v>272</v>
      </c>
      <c r="W34" s="39">
        <v>280</v>
      </c>
      <c r="X34" s="39">
        <v>296</v>
      </c>
      <c r="Y34" s="39">
        <v>300</v>
      </c>
      <c r="Z34" s="39">
        <v>314</v>
      </c>
      <c r="AA34" s="39">
        <v>344</v>
      </c>
      <c r="AB34" s="39">
        <v>369</v>
      </c>
      <c r="AC34" s="39">
        <v>413</v>
      </c>
      <c r="AD34" s="39">
        <v>439</v>
      </c>
      <c r="AE34" s="39">
        <v>459</v>
      </c>
      <c r="AF34" s="39">
        <v>486</v>
      </c>
      <c r="AG34" s="39">
        <v>520</v>
      </c>
      <c r="AH34" s="39">
        <v>551</v>
      </c>
      <c r="AI34" s="40">
        <v>576</v>
      </c>
      <c r="AJ34" s="25"/>
    </row>
    <row r="35" spans="2:51" ht="16.5" thickBot="1" x14ac:dyDescent="0.3">
      <c r="B35" s="209" t="s">
        <v>30</v>
      </c>
      <c r="C35" s="57" t="s">
        <v>32</v>
      </c>
      <c r="D35" s="58"/>
      <c r="E35" s="58"/>
      <c r="F35" s="58"/>
      <c r="G35" s="212" t="s">
        <v>31</v>
      </c>
      <c r="H35" s="212"/>
      <c r="I35" s="59"/>
      <c r="J35" s="58">
        <v>33</v>
      </c>
      <c r="K35" s="60"/>
      <c r="L35" s="58">
        <v>127</v>
      </c>
      <c r="M35" s="212" t="s">
        <v>44</v>
      </c>
      <c r="N35" s="212"/>
      <c r="O35" s="61">
        <v>160</v>
      </c>
      <c r="P35" s="69">
        <v>27.77</v>
      </c>
      <c r="Q35" s="62" t="s">
        <v>37</v>
      </c>
      <c r="R35" s="33"/>
      <c r="S35" s="25"/>
      <c r="T35" s="70" t="s">
        <v>37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</row>
    <row r="36" spans="2:51" ht="16.5" thickBot="1" x14ac:dyDescent="0.3">
      <c r="B36" s="210"/>
      <c r="C36" s="57" t="s">
        <v>34</v>
      </c>
      <c r="D36" s="58"/>
      <c r="E36" s="58"/>
      <c r="F36" s="58"/>
      <c r="G36" s="212" t="s">
        <v>31</v>
      </c>
      <c r="H36" s="212"/>
      <c r="I36" s="63"/>
      <c r="J36" s="58">
        <v>119</v>
      </c>
      <c r="K36" s="64"/>
      <c r="L36" s="58">
        <v>293</v>
      </c>
      <c r="M36" s="212" t="s">
        <v>44</v>
      </c>
      <c r="N36" s="212"/>
      <c r="O36" s="61">
        <v>412</v>
      </c>
      <c r="P36" s="58">
        <v>71.52</v>
      </c>
      <c r="Q36" s="62" t="s">
        <v>37</v>
      </c>
      <c r="R36" s="25"/>
      <c r="S36" s="109">
        <v>119</v>
      </c>
      <c r="T36" s="110">
        <v>20.65</v>
      </c>
      <c r="U36" s="96"/>
      <c r="V36" s="25"/>
      <c r="W36" s="25"/>
      <c r="AJ36" s="25"/>
    </row>
    <row r="37" spans="2:51" ht="16.5" thickBot="1" x14ac:dyDescent="0.3">
      <c r="B37" s="210"/>
      <c r="C37" s="213" t="s">
        <v>43</v>
      </c>
      <c r="D37" s="212"/>
      <c r="E37" s="212"/>
      <c r="F37" s="212"/>
      <c r="G37" s="212"/>
      <c r="H37" s="212"/>
      <c r="I37" s="65" t="s">
        <v>42</v>
      </c>
      <c r="J37" s="58"/>
      <c r="K37" s="68"/>
      <c r="L37" s="58" t="s">
        <v>42</v>
      </c>
      <c r="M37" s="212" t="s">
        <v>44</v>
      </c>
      <c r="N37" s="212"/>
      <c r="O37" s="61">
        <v>4</v>
      </c>
      <c r="P37" s="58">
        <v>0.69</v>
      </c>
      <c r="Q37" s="62" t="s">
        <v>37</v>
      </c>
      <c r="R37" s="25"/>
      <c r="S37" s="111">
        <v>293</v>
      </c>
      <c r="T37" s="112">
        <v>50.86</v>
      </c>
      <c r="U37" s="25"/>
      <c r="V37" s="25"/>
      <c r="W37" s="25"/>
      <c r="AJ37" s="25"/>
    </row>
    <row r="38" spans="2:51" ht="16.5" thickBot="1" x14ac:dyDescent="0.3">
      <c r="B38" s="211"/>
      <c r="C38" s="213" t="s">
        <v>35</v>
      </c>
      <c r="D38" s="212"/>
      <c r="E38" s="212"/>
      <c r="F38" s="212"/>
      <c r="G38" s="212" t="s">
        <v>31</v>
      </c>
      <c r="H38" s="212"/>
      <c r="I38" s="58"/>
      <c r="J38" s="61">
        <v>576</v>
      </c>
      <c r="K38" s="58"/>
      <c r="L38" s="212" t="s">
        <v>45</v>
      </c>
      <c r="M38" s="212"/>
      <c r="N38" s="212"/>
      <c r="O38" s="61">
        <v>576</v>
      </c>
      <c r="P38" s="58">
        <v>100</v>
      </c>
      <c r="Q38" s="62" t="s">
        <v>37</v>
      </c>
      <c r="R38" s="25"/>
      <c r="S38" s="113">
        <v>4</v>
      </c>
      <c r="T38" s="114">
        <v>0.69</v>
      </c>
      <c r="U38" s="25"/>
      <c r="V38" s="25"/>
      <c r="W38" s="25"/>
      <c r="AJ38" s="25"/>
    </row>
    <row r="39" spans="2:51" x14ac:dyDescent="0.25">
      <c r="S39" s="115">
        <v>127</v>
      </c>
      <c r="T39" s="112">
        <v>22.04</v>
      </c>
    </row>
    <row r="40" spans="2:51" x14ac:dyDescent="0.25">
      <c r="S40" s="116">
        <v>33</v>
      </c>
      <c r="T40" s="114">
        <v>5.72</v>
      </c>
      <c r="AN40" s="101" t="s">
        <v>58</v>
      </c>
    </row>
    <row r="41" spans="2:51" ht="16.5" thickBot="1" x14ac:dyDescent="0.3">
      <c r="S41" s="117"/>
      <c r="T41" s="118"/>
      <c r="AM41" t="s">
        <v>53</v>
      </c>
      <c r="AN41" t="s">
        <v>56</v>
      </c>
      <c r="AO41" t="s">
        <v>57</v>
      </c>
    </row>
    <row r="42" spans="2:51" x14ac:dyDescent="0.25">
      <c r="AK42" t="s">
        <v>48</v>
      </c>
      <c r="AM42" s="100">
        <v>44713</v>
      </c>
      <c r="AN42">
        <v>51.2</v>
      </c>
      <c r="AO42">
        <v>28.6</v>
      </c>
    </row>
    <row r="43" spans="2:51" x14ac:dyDescent="0.25">
      <c r="AM43" t="s">
        <v>54</v>
      </c>
      <c r="AN43">
        <v>43.8</v>
      </c>
      <c r="AO43">
        <v>7.7</v>
      </c>
    </row>
    <row r="44" spans="2:51" x14ac:dyDescent="0.25">
      <c r="AM44" t="s">
        <v>55</v>
      </c>
      <c r="AN44">
        <v>29.6</v>
      </c>
      <c r="AO44">
        <v>33</v>
      </c>
    </row>
    <row r="45" spans="2:51" ht="16.5" thickBot="1" x14ac:dyDescent="0.3">
      <c r="AK45" s="25"/>
    </row>
    <row r="46" spans="2:51" ht="16.5" thickBot="1" x14ac:dyDescent="0.3">
      <c r="B46" s="75"/>
      <c r="C46" s="91"/>
      <c r="D46" s="91"/>
      <c r="E46" s="91"/>
      <c r="F46" s="91"/>
      <c r="G46" s="91"/>
      <c r="H46" s="91"/>
      <c r="I46" s="92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2"/>
      <c r="AB46" s="91"/>
      <c r="AC46" s="91"/>
      <c r="AD46" s="91"/>
      <c r="AE46" s="92"/>
      <c r="AF46" s="91"/>
      <c r="AG46" s="92"/>
      <c r="AH46" s="92"/>
      <c r="AI46" s="93"/>
      <c r="AK46" s="25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</row>
    <row r="47" spans="2:51" ht="16.5" thickBot="1" x14ac:dyDescent="0.3">
      <c r="B47" s="102" t="s">
        <v>30</v>
      </c>
      <c r="C47" s="76"/>
      <c r="D47" s="76"/>
      <c r="E47" s="76"/>
      <c r="F47" s="77"/>
      <c r="G47" s="78"/>
      <c r="H47" s="78"/>
      <c r="I47" s="79"/>
      <c r="J47" s="78"/>
      <c r="K47" s="78"/>
      <c r="L47" s="78"/>
      <c r="M47" s="106"/>
      <c r="N47" s="78"/>
      <c r="O47" s="78"/>
      <c r="P47" s="105" t="s">
        <v>52</v>
      </c>
      <c r="Q47" s="77"/>
      <c r="R47" s="77"/>
      <c r="S47" s="77"/>
      <c r="T47" s="77"/>
      <c r="U47" s="77"/>
      <c r="V47" s="77"/>
      <c r="W47" s="77"/>
      <c r="X47" s="78"/>
      <c r="Y47" s="98"/>
      <c r="Z47" s="77"/>
      <c r="AA47" s="107"/>
      <c r="AB47" s="78"/>
      <c r="AC47" s="78"/>
      <c r="AD47" s="77"/>
      <c r="AE47" s="83"/>
      <c r="AF47" s="78"/>
      <c r="AG47" s="107"/>
      <c r="AH47" s="107"/>
      <c r="AI47" s="86"/>
      <c r="AJ47" s="56">
        <v>2022</v>
      </c>
      <c r="AK47" s="25"/>
      <c r="AN47" s="121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</row>
    <row r="48" spans="2:51" ht="133.5" thickBot="1" x14ac:dyDescent="0.3">
      <c r="B48" s="103" t="s">
        <v>49</v>
      </c>
      <c r="C48" s="99" t="s">
        <v>1</v>
      </c>
      <c r="D48" s="99" t="s">
        <v>2</v>
      </c>
      <c r="E48" s="99" t="s">
        <v>50</v>
      </c>
      <c r="F48" s="88" t="s">
        <v>51</v>
      </c>
      <c r="G48" s="88" t="s">
        <v>4</v>
      </c>
      <c r="H48" s="88" t="s">
        <v>27</v>
      </c>
      <c r="I48" s="99" t="s">
        <v>27</v>
      </c>
      <c r="J48" s="88" t="s">
        <v>5</v>
      </c>
      <c r="K48" s="99" t="s">
        <v>6</v>
      </c>
      <c r="L48" s="99" t="s">
        <v>7</v>
      </c>
      <c r="M48" s="89" t="s">
        <v>8</v>
      </c>
      <c r="N48" s="89" t="s">
        <v>9</v>
      </c>
      <c r="O48" s="89" t="s">
        <v>10</v>
      </c>
      <c r="P48" s="99" t="s">
        <v>59</v>
      </c>
      <c r="Q48" s="88" t="s">
        <v>12</v>
      </c>
      <c r="R48" s="89" t="s">
        <v>13</v>
      </c>
      <c r="S48" s="89" t="s">
        <v>38</v>
      </c>
      <c r="T48" s="89" t="s">
        <v>38</v>
      </c>
      <c r="U48" s="99" t="s">
        <v>15</v>
      </c>
      <c r="V48" s="88" t="s">
        <v>16</v>
      </c>
      <c r="W48" s="99" t="s">
        <v>16</v>
      </c>
      <c r="X48" s="99" t="s">
        <v>17</v>
      </c>
      <c r="Y48" s="99" t="s">
        <v>17</v>
      </c>
      <c r="Z48" s="88" t="s">
        <v>39</v>
      </c>
      <c r="AA48" s="99" t="s">
        <v>19</v>
      </c>
      <c r="AB48" s="88" t="s">
        <v>24</v>
      </c>
      <c r="AC48" s="99" t="s">
        <v>41</v>
      </c>
      <c r="AD48" s="88" t="s">
        <v>20</v>
      </c>
      <c r="AE48" s="89" t="s">
        <v>60</v>
      </c>
      <c r="AF48" s="88" t="s">
        <v>21</v>
      </c>
      <c r="AG48" s="99" t="s">
        <v>29</v>
      </c>
      <c r="AH48" s="99" t="s">
        <v>22</v>
      </c>
      <c r="AI48" s="90" t="s">
        <v>23</v>
      </c>
      <c r="AJ48" s="25"/>
      <c r="AK48" s="25"/>
      <c r="AN48" s="121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</row>
    <row r="49" spans="2:51" ht="21.75" thickBot="1" x14ac:dyDescent="0.3">
      <c r="B49" s="104" t="s">
        <v>31</v>
      </c>
      <c r="C49" s="38">
        <v>17</v>
      </c>
      <c r="D49" s="38">
        <v>34</v>
      </c>
      <c r="E49" s="38">
        <v>44</v>
      </c>
      <c r="F49" s="38">
        <v>61</v>
      </c>
      <c r="G49" s="38">
        <v>88</v>
      </c>
      <c r="H49" s="38">
        <v>90</v>
      </c>
      <c r="I49" s="38">
        <v>100</v>
      </c>
      <c r="J49" s="38">
        <v>112</v>
      </c>
      <c r="K49" s="38">
        <v>132</v>
      </c>
      <c r="L49" s="38">
        <v>139</v>
      </c>
      <c r="M49" s="38">
        <v>152</v>
      </c>
      <c r="N49" s="38">
        <v>154</v>
      </c>
      <c r="O49" s="38">
        <v>170</v>
      </c>
      <c r="P49" s="38">
        <v>175</v>
      </c>
      <c r="Q49" s="132">
        <v>188</v>
      </c>
      <c r="R49" s="74">
        <v>203</v>
      </c>
      <c r="S49" s="39">
        <v>218</v>
      </c>
      <c r="T49" s="39">
        <v>228</v>
      </c>
      <c r="U49" s="39">
        <v>260</v>
      </c>
      <c r="V49" s="39">
        <v>272</v>
      </c>
      <c r="W49" s="39">
        <v>280</v>
      </c>
      <c r="X49" s="39">
        <v>296</v>
      </c>
      <c r="Y49" s="39">
        <v>300</v>
      </c>
      <c r="Z49" s="39">
        <v>314</v>
      </c>
      <c r="AA49" s="39">
        <v>344</v>
      </c>
      <c r="AB49" s="39">
        <v>369</v>
      </c>
      <c r="AC49" s="39">
        <v>413</v>
      </c>
      <c r="AD49" s="39">
        <v>439</v>
      </c>
      <c r="AE49" s="39">
        <v>459</v>
      </c>
      <c r="AF49" s="39">
        <v>486</v>
      </c>
      <c r="AG49" s="39">
        <v>520</v>
      </c>
      <c r="AH49" s="39">
        <v>551</v>
      </c>
      <c r="AI49" s="40">
        <v>576</v>
      </c>
      <c r="AJ49" s="25"/>
      <c r="AN49" s="121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</row>
    <row r="50" spans="2:51" ht="16.5" thickBot="1" x14ac:dyDescent="0.3">
      <c r="B50" s="209" t="s">
        <v>30</v>
      </c>
      <c r="C50" s="57" t="s">
        <v>32</v>
      </c>
      <c r="D50" s="58"/>
      <c r="E50" s="58"/>
      <c r="F50" s="58"/>
      <c r="G50" s="212" t="s">
        <v>31</v>
      </c>
      <c r="H50" s="212"/>
      <c r="I50" s="59"/>
      <c r="J50" s="58">
        <v>64</v>
      </c>
      <c r="K50" s="60"/>
      <c r="L50" s="58">
        <v>66</v>
      </c>
      <c r="M50" s="212" t="s">
        <v>44</v>
      </c>
      <c r="N50" s="212"/>
      <c r="O50" s="61">
        <v>85</v>
      </c>
      <c r="P50" s="69">
        <v>14.75</v>
      </c>
      <c r="Q50" s="62" t="s">
        <v>37</v>
      </c>
      <c r="R50" s="33"/>
      <c r="S50" s="25"/>
      <c r="T50" s="70"/>
      <c r="U50" s="25" t="s">
        <v>37</v>
      </c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N50" s="122"/>
      <c r="AO50" s="49"/>
      <c r="AP50" s="49"/>
      <c r="AQ50" s="49"/>
      <c r="AR50" s="49"/>
      <c r="AS50" s="49"/>
      <c r="AT50" s="49"/>
      <c r="AU50" s="120"/>
      <c r="AV50" s="49"/>
      <c r="AW50" s="49"/>
      <c r="AX50" s="49"/>
      <c r="AY50" s="49"/>
    </row>
    <row r="51" spans="2:51" ht="16.5" thickBot="1" x14ac:dyDescent="0.3">
      <c r="B51" s="210"/>
      <c r="C51" s="57" t="s">
        <v>34</v>
      </c>
      <c r="D51" s="58"/>
      <c r="E51" s="58"/>
      <c r="F51" s="58"/>
      <c r="G51" s="212" t="s">
        <v>31</v>
      </c>
      <c r="H51" s="212"/>
      <c r="I51" s="63"/>
      <c r="J51" s="58">
        <v>0</v>
      </c>
      <c r="K51" s="64"/>
      <c r="L51" s="58">
        <v>53</v>
      </c>
      <c r="M51" s="212" t="s">
        <v>44</v>
      </c>
      <c r="N51" s="212"/>
      <c r="O51" s="61">
        <v>407</v>
      </c>
      <c r="P51" s="58">
        <v>70.650000000000006</v>
      </c>
      <c r="Q51" s="62" t="s">
        <v>37</v>
      </c>
      <c r="R51" s="25"/>
      <c r="S51" s="71">
        <v>124</v>
      </c>
      <c r="T51" s="72">
        <v>21.52</v>
      </c>
      <c r="U51" s="96">
        <f>J51*100/J53</f>
        <v>0</v>
      </c>
      <c r="V51" s="25">
        <f>T51+T52</f>
        <v>70.650000000000006</v>
      </c>
      <c r="W51" s="25"/>
      <c r="AJ51" s="25"/>
      <c r="AN51" s="123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</row>
    <row r="52" spans="2:51" ht="16.5" thickBot="1" x14ac:dyDescent="0.3">
      <c r="B52" s="210"/>
      <c r="C52" s="213" t="s">
        <v>43</v>
      </c>
      <c r="D52" s="212"/>
      <c r="E52" s="212"/>
      <c r="F52" s="212"/>
      <c r="G52" s="212"/>
      <c r="H52" s="212"/>
      <c r="I52" s="65" t="s">
        <v>42</v>
      </c>
      <c r="J52" s="58">
        <v>366</v>
      </c>
      <c r="K52" s="68"/>
      <c r="L52" s="58" t="s">
        <v>42</v>
      </c>
      <c r="M52" s="212" t="s">
        <v>44</v>
      </c>
      <c r="N52" s="212"/>
      <c r="O52" s="61">
        <v>84</v>
      </c>
      <c r="P52" s="58">
        <v>14.58</v>
      </c>
      <c r="Q52" s="62" t="s">
        <v>37</v>
      </c>
      <c r="R52" s="25"/>
      <c r="S52" s="73">
        <v>283</v>
      </c>
      <c r="T52" s="72">
        <v>49.13</v>
      </c>
      <c r="U52" s="25">
        <f>L51*100/J53</f>
        <v>9.2013888888888893</v>
      </c>
      <c r="V52" s="25"/>
      <c r="W52" s="25"/>
      <c r="AJ52" s="25"/>
      <c r="AN52" s="49"/>
      <c r="AO52" s="119"/>
      <c r="AP52" s="49"/>
      <c r="AQ52" s="49"/>
      <c r="AR52" s="49"/>
      <c r="AS52" s="49"/>
      <c r="AT52" s="49"/>
      <c r="AU52" s="49"/>
      <c r="AV52" s="49"/>
      <c r="AW52" s="49"/>
      <c r="AX52" s="49"/>
      <c r="AY52" s="49"/>
    </row>
    <row r="53" spans="2:51" ht="16.5" thickBot="1" x14ac:dyDescent="0.3">
      <c r="B53" s="211"/>
      <c r="C53" s="213" t="s">
        <v>35</v>
      </c>
      <c r="D53" s="212"/>
      <c r="E53" s="212"/>
      <c r="F53" s="212"/>
      <c r="G53" s="212" t="s">
        <v>31</v>
      </c>
      <c r="H53" s="212"/>
      <c r="I53" s="58"/>
      <c r="J53" s="58">
        <v>576</v>
      </c>
      <c r="K53" s="58"/>
      <c r="L53" s="212" t="s">
        <v>45</v>
      </c>
      <c r="M53" s="212"/>
      <c r="N53" s="212"/>
      <c r="O53" s="61">
        <v>576</v>
      </c>
      <c r="P53" s="58">
        <v>100</v>
      </c>
      <c r="Q53" s="62" t="s">
        <v>37</v>
      </c>
      <c r="R53" s="25"/>
      <c r="S53" s="68" t="s">
        <v>42</v>
      </c>
      <c r="T53" s="58">
        <v>84</v>
      </c>
      <c r="U53" s="25">
        <f>J52*100/J53</f>
        <v>63.541666666666664</v>
      </c>
      <c r="V53" s="25"/>
      <c r="W53" s="25"/>
      <c r="AJ53" s="25"/>
    </row>
    <row r="54" spans="2:51" ht="16.5" thickBot="1" x14ac:dyDescent="0.3">
      <c r="S54" s="60"/>
      <c r="T54" s="58">
        <v>85</v>
      </c>
      <c r="U54">
        <f>T54*100/J53</f>
        <v>14.756944444444445</v>
      </c>
      <c r="AK54" s="95">
        <v>44447</v>
      </c>
    </row>
    <row r="55" spans="2:51" x14ac:dyDescent="0.25">
      <c r="U55" s="97">
        <f>SUM(U51:U54)</f>
        <v>87.5</v>
      </c>
      <c r="AK55" t="s">
        <v>48</v>
      </c>
    </row>
    <row r="56" spans="2:51" x14ac:dyDescent="0.25">
      <c r="U56" s="97"/>
    </row>
    <row r="57" spans="2:51" ht="16.5" thickBot="1" x14ac:dyDescent="0.3">
      <c r="U57" s="97"/>
    </row>
    <row r="58" spans="2:51" ht="16.5" thickBot="1" x14ac:dyDescent="0.3">
      <c r="B58" s="75"/>
      <c r="C58" s="91"/>
      <c r="D58" s="91"/>
      <c r="E58" s="91"/>
      <c r="F58" s="91"/>
      <c r="G58" s="91"/>
      <c r="H58" s="91"/>
      <c r="I58" s="92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1"/>
      <c r="AC58" s="91"/>
      <c r="AD58" s="91"/>
      <c r="AE58" s="92"/>
      <c r="AF58" s="91"/>
      <c r="AG58" s="92"/>
      <c r="AH58" s="92"/>
      <c r="AI58" s="93"/>
      <c r="AK58" s="25"/>
    </row>
    <row r="59" spans="2:51" ht="16.5" thickBot="1" x14ac:dyDescent="0.3">
      <c r="B59" s="75" t="s">
        <v>30</v>
      </c>
      <c r="C59" s="241" t="s">
        <v>46</v>
      </c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3"/>
      <c r="R59" s="135" t="s">
        <v>47</v>
      </c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5"/>
      <c r="AG59" s="92"/>
      <c r="AH59" s="92"/>
      <c r="AI59" s="93"/>
      <c r="AJ59" s="94">
        <v>44437</v>
      </c>
      <c r="AK59" s="25"/>
    </row>
    <row r="60" spans="2:51" ht="16.5" thickBot="1" x14ac:dyDescent="0.3">
      <c r="B60" s="75" t="s">
        <v>30</v>
      </c>
      <c r="C60" s="76"/>
      <c r="D60" s="77"/>
      <c r="E60" s="77"/>
      <c r="F60" s="77"/>
      <c r="G60" s="78"/>
      <c r="H60" s="78"/>
      <c r="I60" s="79"/>
      <c r="J60" s="78"/>
      <c r="K60" s="78"/>
      <c r="L60" s="78"/>
      <c r="M60" s="80"/>
      <c r="N60" s="81"/>
      <c r="O60" s="81"/>
      <c r="P60" s="77"/>
      <c r="Q60" s="77"/>
      <c r="R60" s="81"/>
      <c r="S60" s="81"/>
      <c r="T60" s="81"/>
      <c r="U60" s="77"/>
      <c r="V60" s="77"/>
      <c r="W60" s="77"/>
      <c r="X60" s="78"/>
      <c r="Y60" s="78"/>
      <c r="Z60" s="77"/>
      <c r="AA60" s="82"/>
      <c r="AB60" s="77"/>
      <c r="AC60" s="77"/>
      <c r="AD60" s="77"/>
      <c r="AE60" s="83"/>
      <c r="AF60" s="84"/>
      <c r="AG60" s="85"/>
      <c r="AH60" s="85"/>
      <c r="AI60" s="86"/>
      <c r="AJ60" s="56">
        <v>2021</v>
      </c>
      <c r="AK60" s="25"/>
    </row>
    <row r="61" spans="2:51" ht="133.5" thickBot="1" x14ac:dyDescent="0.3">
      <c r="B61" s="87" t="s">
        <v>33</v>
      </c>
      <c r="C61" s="88" t="s">
        <v>1</v>
      </c>
      <c r="D61" s="88" t="s">
        <v>2</v>
      </c>
      <c r="E61" s="88" t="s">
        <v>3</v>
      </c>
      <c r="F61" s="88" t="s">
        <v>3</v>
      </c>
      <c r="G61" s="88" t="s">
        <v>4</v>
      </c>
      <c r="H61" s="88" t="s">
        <v>27</v>
      </c>
      <c r="I61" s="88" t="s">
        <v>27</v>
      </c>
      <c r="J61" s="88" t="s">
        <v>5</v>
      </c>
      <c r="K61" s="88" t="s">
        <v>6</v>
      </c>
      <c r="L61" s="88" t="s">
        <v>7</v>
      </c>
      <c r="M61" s="89" t="s">
        <v>8</v>
      </c>
      <c r="N61" s="89" t="s">
        <v>9</v>
      </c>
      <c r="O61" s="89" t="s">
        <v>10</v>
      </c>
      <c r="P61" s="88" t="s">
        <v>11</v>
      </c>
      <c r="Q61" s="88" t="s">
        <v>12</v>
      </c>
      <c r="R61" s="89" t="s">
        <v>13</v>
      </c>
      <c r="S61" s="89" t="s">
        <v>14</v>
      </c>
      <c r="T61" s="89" t="s">
        <v>14</v>
      </c>
      <c r="U61" s="88" t="s">
        <v>15</v>
      </c>
      <c r="V61" s="88" t="s">
        <v>16</v>
      </c>
      <c r="W61" s="88" t="s">
        <v>16</v>
      </c>
      <c r="X61" s="88" t="s">
        <v>17</v>
      </c>
      <c r="Y61" s="88" t="s">
        <v>17</v>
      </c>
      <c r="Z61" s="88" t="s">
        <v>18</v>
      </c>
      <c r="AA61" s="88" t="s">
        <v>19</v>
      </c>
      <c r="AB61" s="88" t="s">
        <v>24</v>
      </c>
      <c r="AC61" s="88" t="s">
        <v>41</v>
      </c>
      <c r="AD61" s="88" t="s">
        <v>20</v>
      </c>
      <c r="AE61" s="89" t="s">
        <v>28</v>
      </c>
      <c r="AF61" s="88" t="s">
        <v>21</v>
      </c>
      <c r="AG61" s="88" t="s">
        <v>29</v>
      </c>
      <c r="AH61" s="88" t="s">
        <v>22</v>
      </c>
      <c r="AI61" s="90" t="s">
        <v>23</v>
      </c>
      <c r="AJ61" s="25"/>
      <c r="AK61" s="25"/>
    </row>
    <row r="62" spans="2:51" ht="21.75" thickBot="1" x14ac:dyDescent="0.3">
      <c r="B62" s="37" t="s">
        <v>26</v>
      </c>
      <c r="C62" s="38">
        <v>17</v>
      </c>
      <c r="D62" s="38">
        <v>34</v>
      </c>
      <c r="E62" s="38">
        <v>44</v>
      </c>
      <c r="F62" s="38">
        <v>61</v>
      </c>
      <c r="G62" s="38">
        <v>88</v>
      </c>
      <c r="H62" s="38">
        <v>90</v>
      </c>
      <c r="I62" s="38">
        <v>100</v>
      </c>
      <c r="J62" s="38">
        <v>112</v>
      </c>
      <c r="K62" s="38">
        <v>132</v>
      </c>
      <c r="L62" s="38">
        <v>139</v>
      </c>
      <c r="M62" s="38">
        <v>152</v>
      </c>
      <c r="N62" s="38">
        <v>154</v>
      </c>
      <c r="O62" s="38">
        <v>170</v>
      </c>
      <c r="P62" s="38">
        <v>175</v>
      </c>
      <c r="Q62" s="132">
        <v>188</v>
      </c>
      <c r="R62" s="74">
        <v>203</v>
      </c>
      <c r="S62" s="39">
        <v>218</v>
      </c>
      <c r="T62" s="39">
        <v>228</v>
      </c>
      <c r="U62" s="39">
        <v>260</v>
      </c>
      <c r="V62" s="39">
        <v>272</v>
      </c>
      <c r="W62" s="39">
        <v>280</v>
      </c>
      <c r="X62" s="39">
        <v>296</v>
      </c>
      <c r="Y62" s="39">
        <v>300</v>
      </c>
      <c r="Z62" s="39">
        <v>314</v>
      </c>
      <c r="AA62" s="39">
        <v>344</v>
      </c>
      <c r="AB62" s="39">
        <v>369</v>
      </c>
      <c r="AC62" s="39">
        <v>413</v>
      </c>
      <c r="AD62" s="39">
        <v>439</v>
      </c>
      <c r="AE62" s="39">
        <v>459</v>
      </c>
      <c r="AF62" s="39">
        <v>486</v>
      </c>
      <c r="AG62" s="39">
        <v>520</v>
      </c>
      <c r="AH62" s="39">
        <v>551</v>
      </c>
      <c r="AI62" s="40">
        <v>576</v>
      </c>
      <c r="AJ62" s="25"/>
    </row>
    <row r="63" spans="2:51" ht="16.5" thickBot="1" x14ac:dyDescent="0.3">
      <c r="B63" s="237" t="s">
        <v>30</v>
      </c>
      <c r="C63" s="57" t="s">
        <v>32</v>
      </c>
      <c r="D63" s="58"/>
      <c r="E63" s="58"/>
      <c r="F63" s="58"/>
      <c r="G63" s="212" t="s">
        <v>31</v>
      </c>
      <c r="H63" s="212"/>
      <c r="I63" s="59"/>
      <c r="J63" s="58">
        <v>0</v>
      </c>
      <c r="K63" s="60"/>
      <c r="L63" s="58">
        <v>85</v>
      </c>
      <c r="M63" s="212" t="s">
        <v>44</v>
      </c>
      <c r="N63" s="212"/>
      <c r="O63" s="61">
        <v>85</v>
      </c>
      <c r="P63" s="69">
        <v>14.75</v>
      </c>
      <c r="Q63" s="62" t="s">
        <v>37</v>
      </c>
      <c r="R63" s="33"/>
      <c r="S63" s="25"/>
      <c r="T63" s="70"/>
      <c r="U63" s="25" t="s">
        <v>37</v>
      </c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</row>
    <row r="64" spans="2:51" ht="16.5" thickBot="1" x14ac:dyDescent="0.3">
      <c r="B64" s="238"/>
      <c r="C64" s="57" t="s">
        <v>34</v>
      </c>
      <c r="D64" s="58"/>
      <c r="E64" s="58"/>
      <c r="F64" s="58"/>
      <c r="G64" s="212" t="s">
        <v>31</v>
      </c>
      <c r="H64" s="212"/>
      <c r="I64" s="63"/>
      <c r="J64" s="58">
        <v>124</v>
      </c>
      <c r="K64" s="64"/>
      <c r="L64" s="58">
        <v>283</v>
      </c>
      <c r="M64" s="212" t="s">
        <v>44</v>
      </c>
      <c r="N64" s="212"/>
      <c r="O64" s="61">
        <v>407</v>
      </c>
      <c r="P64" s="58">
        <v>70.650000000000006</v>
      </c>
      <c r="Q64" s="62" t="s">
        <v>37</v>
      </c>
      <c r="R64" s="25"/>
      <c r="S64" s="71">
        <v>124</v>
      </c>
      <c r="T64" s="72">
        <v>21.52</v>
      </c>
      <c r="U64" s="96">
        <f>J64*100/J66</f>
        <v>21.527777777777779</v>
      </c>
      <c r="V64" s="25">
        <f>T64+T65</f>
        <v>70.650000000000006</v>
      </c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</row>
    <row r="65" spans="2:40" ht="16.5" thickBot="1" x14ac:dyDescent="0.3">
      <c r="B65" s="238"/>
      <c r="C65" s="213" t="s">
        <v>43</v>
      </c>
      <c r="D65" s="212"/>
      <c r="E65" s="212"/>
      <c r="F65" s="212"/>
      <c r="G65" s="212"/>
      <c r="H65" s="212"/>
      <c r="I65" s="65" t="s">
        <v>42</v>
      </c>
      <c r="J65" s="58">
        <v>84</v>
      </c>
      <c r="K65" s="68"/>
      <c r="L65" s="58" t="s">
        <v>42</v>
      </c>
      <c r="M65" s="212" t="s">
        <v>44</v>
      </c>
      <c r="N65" s="212"/>
      <c r="O65" s="61">
        <v>84</v>
      </c>
      <c r="P65" s="58">
        <v>14.58</v>
      </c>
      <c r="Q65" s="62" t="s">
        <v>37</v>
      </c>
      <c r="R65" s="25"/>
      <c r="S65" s="73">
        <v>283</v>
      </c>
      <c r="T65" s="72">
        <v>49.13</v>
      </c>
      <c r="U65" s="25">
        <f>L64*100/J66</f>
        <v>49.131944444444443</v>
      </c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>
        <v>2020</v>
      </c>
    </row>
    <row r="66" spans="2:40" ht="16.5" thickBot="1" x14ac:dyDescent="0.3">
      <c r="B66" s="239"/>
      <c r="C66" s="213" t="s">
        <v>35</v>
      </c>
      <c r="D66" s="212"/>
      <c r="E66" s="212"/>
      <c r="F66" s="212"/>
      <c r="G66" s="212" t="s">
        <v>31</v>
      </c>
      <c r="H66" s="212"/>
      <c r="I66" s="58"/>
      <c r="J66" s="58">
        <v>576</v>
      </c>
      <c r="K66" s="58"/>
      <c r="L66" s="212" t="s">
        <v>45</v>
      </c>
      <c r="M66" s="212"/>
      <c r="N66" s="212"/>
      <c r="O66" s="61">
        <v>576</v>
      </c>
      <c r="P66" s="58"/>
      <c r="Q66" s="62" t="s">
        <v>37</v>
      </c>
      <c r="R66" s="25"/>
      <c r="S66" s="68" t="s">
        <v>42</v>
      </c>
      <c r="T66" s="58">
        <v>84</v>
      </c>
      <c r="U66" s="25">
        <f>J65*100/J66</f>
        <v>14.583333333333334</v>
      </c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</row>
    <row r="67" spans="2:40" ht="16.5" thickBot="1" x14ac:dyDescent="0.3">
      <c r="S67" s="60"/>
      <c r="T67" s="58">
        <v>85</v>
      </c>
      <c r="U67">
        <f>T67*100/J66</f>
        <v>14.756944444444445</v>
      </c>
      <c r="AK67" s="25"/>
    </row>
    <row r="68" spans="2:40" x14ac:dyDescent="0.25">
      <c r="U68" s="97">
        <f>SUM(U64:U67)</f>
        <v>100</v>
      </c>
      <c r="AK68" s="25"/>
    </row>
    <row r="69" spans="2:40" ht="16.5" thickBot="1" x14ac:dyDescent="0.3">
      <c r="AK69" s="25"/>
    </row>
    <row r="70" spans="2:40" x14ac:dyDescent="0.25">
      <c r="B70" s="26" t="s">
        <v>30</v>
      </c>
      <c r="C70" s="27"/>
      <c r="D70" s="28"/>
      <c r="E70" s="28"/>
      <c r="F70" s="28"/>
      <c r="G70" s="28"/>
      <c r="H70" s="28"/>
      <c r="I70" s="29"/>
      <c r="J70" s="29"/>
      <c r="K70" s="29"/>
      <c r="L70" s="29"/>
      <c r="M70" s="66"/>
      <c r="N70" s="67"/>
      <c r="O70" s="67"/>
      <c r="P70" s="29"/>
      <c r="Q70" s="28"/>
      <c r="R70" s="29"/>
      <c r="S70" s="67"/>
      <c r="T70" s="28"/>
      <c r="U70" s="28"/>
      <c r="V70" s="28"/>
      <c r="W70" s="28"/>
      <c r="X70" s="28"/>
      <c r="Y70" s="29"/>
      <c r="Z70" s="29"/>
      <c r="AA70" s="29"/>
      <c r="AB70" s="54"/>
      <c r="AC70" s="54">
        <v>76</v>
      </c>
      <c r="AD70" s="31"/>
      <c r="AE70" s="31"/>
      <c r="AF70" s="31"/>
      <c r="AG70" s="55"/>
      <c r="AH70" s="55"/>
      <c r="AI70" s="31"/>
      <c r="AJ70" s="32"/>
      <c r="AK70" s="25"/>
    </row>
    <row r="71" spans="2:40" ht="132.75" x14ac:dyDescent="0.25">
      <c r="B71" s="34" t="s">
        <v>33</v>
      </c>
      <c r="C71" s="35" t="s">
        <v>1</v>
      </c>
      <c r="D71" s="35" t="s">
        <v>2</v>
      </c>
      <c r="E71" s="35" t="s">
        <v>3</v>
      </c>
      <c r="F71" s="35" t="s">
        <v>3</v>
      </c>
      <c r="G71" s="35" t="s">
        <v>4</v>
      </c>
      <c r="H71" s="35" t="s">
        <v>27</v>
      </c>
      <c r="I71" s="35" t="s">
        <v>27</v>
      </c>
      <c r="J71" s="35" t="s">
        <v>5</v>
      </c>
      <c r="K71" s="35" t="s">
        <v>6</v>
      </c>
      <c r="L71" s="35" t="s">
        <v>7</v>
      </c>
      <c r="M71" s="35" t="s">
        <v>8</v>
      </c>
      <c r="N71" s="35" t="s">
        <v>9</v>
      </c>
      <c r="O71" s="35" t="s">
        <v>10</v>
      </c>
      <c r="P71" s="35" t="s">
        <v>11</v>
      </c>
      <c r="Q71" s="233" t="s">
        <v>12</v>
      </c>
      <c r="R71" s="234"/>
      <c r="S71" s="35" t="s">
        <v>13</v>
      </c>
      <c r="T71" s="35" t="s">
        <v>14</v>
      </c>
      <c r="U71" s="35" t="s">
        <v>14</v>
      </c>
      <c r="V71" s="35" t="s">
        <v>15</v>
      </c>
      <c r="W71" s="35" t="s">
        <v>16</v>
      </c>
      <c r="X71" s="35" t="s">
        <v>16</v>
      </c>
      <c r="Y71" s="35" t="s">
        <v>17</v>
      </c>
      <c r="Z71" s="35" t="s">
        <v>17</v>
      </c>
      <c r="AA71" s="35" t="s">
        <v>18</v>
      </c>
      <c r="AB71" s="35" t="s">
        <v>19</v>
      </c>
      <c r="AC71" s="35" t="s">
        <v>24</v>
      </c>
      <c r="AD71" s="35" t="s">
        <v>41</v>
      </c>
      <c r="AE71" s="35" t="s">
        <v>20</v>
      </c>
      <c r="AF71" s="35" t="s">
        <v>28</v>
      </c>
      <c r="AG71" s="35" t="s">
        <v>21</v>
      </c>
      <c r="AH71" s="35" t="s">
        <v>29</v>
      </c>
      <c r="AI71" s="35" t="s">
        <v>22</v>
      </c>
      <c r="AJ71" s="36" t="s">
        <v>23</v>
      </c>
      <c r="AK71" s="25"/>
    </row>
    <row r="72" spans="2:40" ht="21.75" thickBot="1" x14ac:dyDescent="0.3">
      <c r="B72" s="37" t="s">
        <v>26</v>
      </c>
      <c r="C72" s="38">
        <v>17</v>
      </c>
      <c r="D72" s="38">
        <v>34</v>
      </c>
      <c r="E72" s="38">
        <v>44</v>
      </c>
      <c r="F72" s="38">
        <v>61</v>
      </c>
      <c r="G72" s="38">
        <v>88</v>
      </c>
      <c r="H72" s="38">
        <v>90</v>
      </c>
      <c r="I72" s="38">
        <v>100</v>
      </c>
      <c r="J72" s="38">
        <v>112</v>
      </c>
      <c r="K72" s="38">
        <v>132</v>
      </c>
      <c r="L72" s="38">
        <v>139</v>
      </c>
      <c r="M72" s="38">
        <v>152</v>
      </c>
      <c r="N72" s="38">
        <v>154</v>
      </c>
      <c r="O72" s="38">
        <v>170</v>
      </c>
      <c r="P72" s="38">
        <v>175</v>
      </c>
      <c r="Q72" s="240">
        <v>188</v>
      </c>
      <c r="R72" s="236"/>
      <c r="S72" s="39">
        <v>203</v>
      </c>
      <c r="T72" s="39">
        <v>218</v>
      </c>
      <c r="U72" s="39">
        <v>228</v>
      </c>
      <c r="V72" s="39">
        <v>260</v>
      </c>
      <c r="W72" s="39">
        <v>272</v>
      </c>
      <c r="X72" s="39">
        <v>280</v>
      </c>
      <c r="Y72" s="39"/>
      <c r="Z72" s="39">
        <v>300</v>
      </c>
      <c r="AA72" s="39">
        <v>314</v>
      </c>
      <c r="AB72" s="39">
        <v>344</v>
      </c>
      <c r="AC72" s="39">
        <v>369</v>
      </c>
      <c r="AD72" s="39">
        <v>413</v>
      </c>
      <c r="AE72" s="39">
        <v>439</v>
      </c>
      <c r="AF72" s="39">
        <v>459</v>
      </c>
      <c r="AG72" s="39">
        <v>486</v>
      </c>
      <c r="AH72" s="39">
        <v>520</v>
      </c>
      <c r="AI72" s="39">
        <v>551</v>
      </c>
      <c r="AJ72" s="40">
        <v>576</v>
      </c>
      <c r="AK72" s="25"/>
    </row>
    <row r="73" spans="2:40" ht="16.5" thickBot="1" x14ac:dyDescent="0.3">
      <c r="B73" s="237" t="s">
        <v>30</v>
      </c>
      <c r="C73" s="57" t="s">
        <v>32</v>
      </c>
      <c r="D73" s="58"/>
      <c r="E73" s="58"/>
      <c r="F73" s="58"/>
      <c r="G73" s="212" t="s">
        <v>31</v>
      </c>
      <c r="H73" s="212"/>
      <c r="I73" s="59"/>
      <c r="J73" s="58">
        <v>0</v>
      </c>
      <c r="K73" s="60"/>
      <c r="L73" s="58">
        <v>150</v>
      </c>
      <c r="M73" s="212" t="s">
        <v>44</v>
      </c>
      <c r="N73" s="212"/>
      <c r="O73" s="61">
        <v>150</v>
      </c>
      <c r="P73" s="69">
        <v>26.05</v>
      </c>
      <c r="Q73" s="62" t="s">
        <v>37</v>
      </c>
      <c r="R73" s="33"/>
      <c r="S73" s="56">
        <v>194</v>
      </c>
      <c r="T73" s="70">
        <v>33.68</v>
      </c>
      <c r="U73" s="25" t="s">
        <v>37</v>
      </c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</row>
    <row r="74" spans="2:40" ht="16.5" thickBot="1" x14ac:dyDescent="0.3">
      <c r="B74" s="238"/>
      <c r="C74" s="57" t="s">
        <v>34</v>
      </c>
      <c r="D74" s="58"/>
      <c r="E74" s="58"/>
      <c r="F74" s="58"/>
      <c r="G74" s="212" t="s">
        <v>31</v>
      </c>
      <c r="H74" s="212"/>
      <c r="I74" s="63"/>
      <c r="J74" s="58">
        <v>94</v>
      </c>
      <c r="K74" s="64"/>
      <c r="L74" s="58">
        <v>288</v>
      </c>
      <c r="M74" s="212" t="s">
        <v>44</v>
      </c>
      <c r="N74" s="212"/>
      <c r="O74" s="61">
        <v>382</v>
      </c>
      <c r="P74" s="58">
        <v>66.319999999999993</v>
      </c>
      <c r="Q74" s="62" t="s">
        <v>37</v>
      </c>
      <c r="R74" s="25"/>
      <c r="S74" s="25"/>
      <c r="T74" s="63"/>
      <c r="U74" s="58">
        <v>94</v>
      </c>
      <c r="V74" s="96">
        <f>U74/J76*100</f>
        <v>16.319444444444446</v>
      </c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>
        <v>2019</v>
      </c>
    </row>
    <row r="75" spans="2:40" ht="16.5" thickBot="1" x14ac:dyDescent="0.3">
      <c r="B75" s="238"/>
      <c r="C75" s="213" t="s">
        <v>43</v>
      </c>
      <c r="D75" s="212"/>
      <c r="E75" s="212"/>
      <c r="F75" s="212"/>
      <c r="G75" s="212"/>
      <c r="H75" s="212"/>
      <c r="I75" s="65" t="s">
        <v>42</v>
      </c>
      <c r="J75" s="58">
        <v>44</v>
      </c>
      <c r="K75" s="68"/>
      <c r="L75" s="58" t="s">
        <v>42</v>
      </c>
      <c r="M75" s="212" t="s">
        <v>44</v>
      </c>
      <c r="N75" s="212"/>
      <c r="O75" s="61">
        <v>44</v>
      </c>
      <c r="P75" s="58">
        <v>7.63</v>
      </c>
      <c r="Q75" s="62" t="s">
        <v>37</v>
      </c>
      <c r="R75" s="25"/>
      <c r="S75" s="25"/>
      <c r="T75" s="64"/>
      <c r="U75" s="58">
        <v>288</v>
      </c>
      <c r="V75" s="96">
        <f>U75/J76*100</f>
        <v>50</v>
      </c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</row>
    <row r="76" spans="2:40" ht="16.5" thickBot="1" x14ac:dyDescent="0.3">
      <c r="B76" s="239"/>
      <c r="C76" s="213" t="s">
        <v>35</v>
      </c>
      <c r="D76" s="212"/>
      <c r="E76" s="212"/>
      <c r="F76" s="212"/>
      <c r="G76" s="212" t="s">
        <v>31</v>
      </c>
      <c r="H76" s="212"/>
      <c r="I76" s="58"/>
      <c r="J76" s="58">
        <v>576</v>
      </c>
      <c r="K76" s="58"/>
      <c r="L76" s="212" t="s">
        <v>45</v>
      </c>
      <c r="M76" s="212"/>
      <c r="N76" s="212"/>
      <c r="O76" s="61">
        <v>576</v>
      </c>
      <c r="P76" s="58">
        <v>100</v>
      </c>
      <c r="Q76" s="62" t="s">
        <v>37</v>
      </c>
      <c r="R76" s="25"/>
      <c r="S76" s="25"/>
      <c r="T76" s="60"/>
      <c r="U76" s="58">
        <v>150</v>
      </c>
      <c r="V76" s="96">
        <f>U76/J76*100</f>
        <v>26.041666666666668</v>
      </c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M76" s="51"/>
      <c r="AN76" s="51"/>
    </row>
    <row r="77" spans="2:40" ht="16.5" thickBot="1" x14ac:dyDescent="0.3">
      <c r="I77" s="49"/>
      <c r="J77" s="25"/>
      <c r="T77" s="65" t="s">
        <v>42</v>
      </c>
      <c r="U77" s="58">
        <v>44</v>
      </c>
      <c r="V77" s="96">
        <f>U77/J76*100</f>
        <v>7.6388888888888893</v>
      </c>
      <c r="AK77" s="25"/>
      <c r="AL77" t="s">
        <v>40</v>
      </c>
    </row>
    <row r="78" spans="2:40" ht="16.5" thickBot="1" x14ac:dyDescent="0.3">
      <c r="U78">
        <f>SUM(U74:U77)</f>
        <v>576</v>
      </c>
      <c r="V78" s="97">
        <f>SUM(V74:V77)</f>
        <v>100</v>
      </c>
      <c r="AK78" s="25"/>
      <c r="AL78">
        <v>18</v>
      </c>
    </row>
    <row r="79" spans="2:40" x14ac:dyDescent="0.25">
      <c r="B79" s="26" t="s">
        <v>30</v>
      </c>
      <c r="C79" s="27"/>
      <c r="D79" s="28"/>
      <c r="E79" s="29"/>
      <c r="F79" s="29"/>
      <c r="G79" s="29"/>
      <c r="H79" s="28"/>
      <c r="I79" s="28"/>
      <c r="J79" s="29"/>
      <c r="K79" s="29"/>
      <c r="L79" s="29"/>
      <c r="M79" s="29"/>
      <c r="N79" s="30"/>
      <c r="O79" s="30"/>
      <c r="P79" s="29"/>
      <c r="Q79" s="28"/>
      <c r="R79" s="29"/>
      <c r="S79" s="29"/>
      <c r="T79" s="29"/>
      <c r="U79" s="28"/>
      <c r="V79" s="28"/>
      <c r="W79" s="28"/>
      <c r="X79" s="29"/>
      <c r="Y79" s="28"/>
      <c r="Z79" s="28"/>
      <c r="AA79" s="28"/>
      <c r="AB79" s="31"/>
      <c r="AC79" s="31"/>
      <c r="AD79" s="31"/>
      <c r="AE79" s="31"/>
      <c r="AF79" s="31"/>
      <c r="AG79" s="31"/>
      <c r="AH79" s="31"/>
      <c r="AI79" s="31"/>
      <c r="AJ79" s="32"/>
      <c r="AK79" s="25"/>
    </row>
    <row r="80" spans="2:40" ht="132.75" x14ac:dyDescent="0.25">
      <c r="B80" s="34" t="s">
        <v>33</v>
      </c>
      <c r="C80" s="35" t="s">
        <v>1</v>
      </c>
      <c r="D80" s="35" t="s">
        <v>2</v>
      </c>
      <c r="E80" s="35" t="s">
        <v>3</v>
      </c>
      <c r="F80" s="35" t="s">
        <v>3</v>
      </c>
      <c r="G80" s="35" t="s">
        <v>4</v>
      </c>
      <c r="H80" s="35" t="s">
        <v>27</v>
      </c>
      <c r="I80" s="35" t="s">
        <v>27</v>
      </c>
      <c r="J80" s="35" t="s">
        <v>5</v>
      </c>
      <c r="K80" s="35" t="s">
        <v>6</v>
      </c>
      <c r="L80" s="35" t="s">
        <v>7</v>
      </c>
      <c r="M80" s="35" t="s">
        <v>8</v>
      </c>
      <c r="N80" s="35" t="s">
        <v>9</v>
      </c>
      <c r="O80" s="35" t="s">
        <v>10</v>
      </c>
      <c r="P80" s="35" t="s">
        <v>11</v>
      </c>
      <c r="Q80" s="233" t="s">
        <v>12</v>
      </c>
      <c r="R80" s="234"/>
      <c r="S80" s="35" t="s">
        <v>13</v>
      </c>
      <c r="T80" s="35" t="s">
        <v>14</v>
      </c>
      <c r="U80" s="35" t="s">
        <v>14</v>
      </c>
      <c r="V80" s="35" t="s">
        <v>15</v>
      </c>
      <c r="W80" s="35" t="s">
        <v>16</v>
      </c>
      <c r="X80" s="35" t="s">
        <v>16</v>
      </c>
      <c r="Y80" s="35" t="s">
        <v>17</v>
      </c>
      <c r="Z80" s="35" t="s">
        <v>17</v>
      </c>
      <c r="AA80" s="35" t="s">
        <v>18</v>
      </c>
      <c r="AB80" s="35" t="s">
        <v>19</v>
      </c>
      <c r="AC80" s="35" t="s">
        <v>24</v>
      </c>
      <c r="AD80" s="35" t="s">
        <v>25</v>
      </c>
      <c r="AE80" s="35" t="s">
        <v>20</v>
      </c>
      <c r="AF80" s="35" t="s">
        <v>28</v>
      </c>
      <c r="AG80" s="35" t="s">
        <v>21</v>
      </c>
      <c r="AH80" s="35" t="s">
        <v>29</v>
      </c>
      <c r="AI80" s="35" t="s">
        <v>22</v>
      </c>
      <c r="AJ80" s="36" t="s">
        <v>23</v>
      </c>
    </row>
    <row r="81" spans="1:40" ht="21.75" thickBot="1" x14ac:dyDescent="0.3">
      <c r="B81" s="37" t="s">
        <v>26</v>
      </c>
      <c r="C81" s="38">
        <v>17</v>
      </c>
      <c r="D81" s="38">
        <v>34</v>
      </c>
      <c r="E81" s="38">
        <v>44</v>
      </c>
      <c r="F81" s="38">
        <v>61</v>
      </c>
      <c r="G81" s="38">
        <v>88</v>
      </c>
      <c r="H81" s="38">
        <v>90</v>
      </c>
      <c r="I81" s="38">
        <v>100</v>
      </c>
      <c r="J81" s="38">
        <v>112</v>
      </c>
      <c r="K81" s="38">
        <v>132</v>
      </c>
      <c r="L81" s="39">
        <v>139</v>
      </c>
      <c r="M81" s="39">
        <v>152</v>
      </c>
      <c r="N81" s="39">
        <v>154</v>
      </c>
      <c r="O81" s="39">
        <v>170</v>
      </c>
      <c r="P81" s="39">
        <v>175</v>
      </c>
      <c r="Q81" s="235">
        <v>188</v>
      </c>
      <c r="R81" s="236"/>
      <c r="S81" s="39">
        <v>203</v>
      </c>
      <c r="T81" s="39">
        <v>218</v>
      </c>
      <c r="U81" s="39">
        <v>228</v>
      </c>
      <c r="V81" s="39">
        <v>260</v>
      </c>
      <c r="W81" s="39">
        <v>272</v>
      </c>
      <c r="X81" s="39">
        <v>280</v>
      </c>
      <c r="Y81" s="39">
        <v>296</v>
      </c>
      <c r="Z81" s="39">
        <v>300</v>
      </c>
      <c r="AA81" s="39">
        <v>314</v>
      </c>
      <c r="AB81" s="39">
        <v>344</v>
      </c>
      <c r="AC81" s="39">
        <v>369</v>
      </c>
      <c r="AD81" s="39">
        <v>413</v>
      </c>
      <c r="AE81" s="39">
        <v>439</v>
      </c>
      <c r="AF81" s="39">
        <v>459</v>
      </c>
      <c r="AG81" s="39">
        <v>486</v>
      </c>
      <c r="AH81" s="39">
        <v>520</v>
      </c>
      <c r="AI81" s="39">
        <v>551</v>
      </c>
      <c r="AJ81" s="40">
        <v>576</v>
      </c>
      <c r="AL81">
        <v>18</v>
      </c>
      <c r="AM81">
        <v>15</v>
      </c>
      <c r="AN81">
        <v>27</v>
      </c>
    </row>
    <row r="82" spans="1:40" x14ac:dyDescent="0.25">
      <c r="B82" s="222" t="s">
        <v>30</v>
      </c>
      <c r="C82" s="41" t="s">
        <v>32</v>
      </c>
      <c r="D82" s="41"/>
      <c r="E82" s="41"/>
      <c r="F82" s="41"/>
      <c r="G82" s="225" t="s">
        <v>31</v>
      </c>
      <c r="H82" s="231"/>
      <c r="I82" s="42"/>
      <c r="J82" s="41">
        <v>163</v>
      </c>
      <c r="K82" s="43"/>
      <c r="L82" s="25"/>
      <c r="M82" s="25"/>
      <c r="N82" s="25"/>
      <c r="O82" s="25"/>
      <c r="P82" s="25">
        <v>28.29</v>
      </c>
      <c r="Q82" s="25" t="s">
        <v>37</v>
      </c>
      <c r="R82" s="33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</row>
    <row r="83" spans="1:40" x14ac:dyDescent="0.25">
      <c r="B83" s="223"/>
      <c r="C83" s="44" t="s">
        <v>34</v>
      </c>
      <c r="D83" s="44"/>
      <c r="E83" s="44"/>
      <c r="F83" s="44"/>
      <c r="G83" s="227" t="s">
        <v>31</v>
      </c>
      <c r="H83" s="232"/>
      <c r="I83" s="45"/>
      <c r="J83" s="44">
        <v>413</v>
      </c>
      <c r="K83" s="46"/>
      <c r="L83" s="25"/>
      <c r="M83" s="25"/>
      <c r="N83" s="25"/>
      <c r="O83" s="25"/>
      <c r="P83" s="25">
        <v>71.7</v>
      </c>
      <c r="Q83" s="25" t="s">
        <v>37</v>
      </c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</row>
    <row r="84" spans="1:40" ht="16.5" thickBot="1" x14ac:dyDescent="0.3">
      <c r="B84" s="224"/>
      <c r="C84" s="229" t="s">
        <v>35</v>
      </c>
      <c r="D84" s="230"/>
      <c r="E84" s="230"/>
      <c r="F84" s="230"/>
      <c r="G84" s="230" t="s">
        <v>31</v>
      </c>
      <c r="H84" s="230"/>
      <c r="I84" s="47"/>
      <c r="J84" s="47">
        <v>576</v>
      </c>
      <c r="K84" s="48"/>
      <c r="L84" s="25"/>
      <c r="M84" s="25"/>
      <c r="N84" s="50"/>
      <c r="O84" s="25"/>
      <c r="P84" s="25">
        <v>100</v>
      </c>
      <c r="Q84" s="25" t="s">
        <v>37</v>
      </c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</row>
    <row r="85" spans="1:40" ht="16.5" thickBot="1" x14ac:dyDescent="0.3">
      <c r="AK85" s="25"/>
    </row>
    <row r="86" spans="1:40" x14ac:dyDescent="0.25">
      <c r="B86" s="26" t="s">
        <v>30</v>
      </c>
      <c r="C86" s="27"/>
      <c r="D86" s="27"/>
      <c r="E86" s="28"/>
      <c r="F86" s="28"/>
      <c r="G86" s="28"/>
      <c r="H86" s="28"/>
      <c r="I86" s="29"/>
      <c r="J86" s="30"/>
      <c r="K86" s="30"/>
      <c r="L86" s="29"/>
      <c r="M86" s="29"/>
      <c r="N86" s="30"/>
      <c r="O86" s="30"/>
      <c r="P86" s="29"/>
      <c r="Q86" s="30"/>
      <c r="R86" s="30"/>
      <c r="S86" s="29"/>
      <c r="T86" s="28"/>
      <c r="U86" s="28"/>
      <c r="V86" s="28"/>
      <c r="W86" s="28"/>
      <c r="X86" s="28"/>
      <c r="Y86" s="29"/>
      <c r="Z86" s="28"/>
      <c r="AA86" s="31"/>
      <c r="AB86" s="31"/>
      <c r="AC86" s="31"/>
      <c r="AD86" s="31"/>
      <c r="AE86" s="31"/>
      <c r="AF86" s="31"/>
      <c r="AG86" s="31"/>
      <c r="AH86" s="31"/>
      <c r="AI86" s="32"/>
      <c r="AJ86" s="25">
        <v>2018</v>
      </c>
      <c r="AK86" s="25"/>
    </row>
    <row r="87" spans="1:40" ht="132.75" x14ac:dyDescent="0.25">
      <c r="B87" s="34" t="s">
        <v>33</v>
      </c>
      <c r="C87" s="35" t="s">
        <v>1</v>
      </c>
      <c r="D87" s="35" t="s">
        <v>2</v>
      </c>
      <c r="E87" s="35" t="s">
        <v>3</v>
      </c>
      <c r="F87" s="35" t="s">
        <v>3</v>
      </c>
      <c r="G87" s="35" t="s">
        <v>4</v>
      </c>
      <c r="H87" s="35" t="s">
        <v>27</v>
      </c>
      <c r="I87" s="35" t="s">
        <v>27</v>
      </c>
      <c r="J87" s="35" t="s">
        <v>5</v>
      </c>
      <c r="K87" s="35" t="s">
        <v>6</v>
      </c>
      <c r="L87" s="35" t="s">
        <v>7</v>
      </c>
      <c r="M87" s="35" t="s">
        <v>8</v>
      </c>
      <c r="N87" s="35" t="s">
        <v>9</v>
      </c>
      <c r="O87" s="35" t="s">
        <v>10</v>
      </c>
      <c r="P87" s="35" t="s">
        <v>11</v>
      </c>
      <c r="Q87" s="133" t="s">
        <v>12</v>
      </c>
      <c r="R87" s="35" t="s">
        <v>13</v>
      </c>
      <c r="S87" s="35" t="s">
        <v>14</v>
      </c>
      <c r="T87" s="35" t="s">
        <v>14</v>
      </c>
      <c r="U87" s="35" t="s">
        <v>15</v>
      </c>
      <c r="V87" s="35" t="s">
        <v>16</v>
      </c>
      <c r="W87" s="35" t="s">
        <v>16</v>
      </c>
      <c r="X87" s="35" t="s">
        <v>17</v>
      </c>
      <c r="Y87" s="35" t="s">
        <v>17</v>
      </c>
      <c r="Z87" s="35" t="s">
        <v>18</v>
      </c>
      <c r="AA87" s="35" t="s">
        <v>19</v>
      </c>
      <c r="AB87" s="35" t="s">
        <v>24</v>
      </c>
      <c r="AC87" s="35" t="s">
        <v>25</v>
      </c>
      <c r="AD87" s="35" t="s">
        <v>20</v>
      </c>
      <c r="AE87" s="35" t="s">
        <v>28</v>
      </c>
      <c r="AF87" s="35" t="s">
        <v>21</v>
      </c>
      <c r="AG87" s="35" t="s">
        <v>29</v>
      </c>
      <c r="AH87" s="35" t="s">
        <v>22</v>
      </c>
      <c r="AI87" s="36" t="s">
        <v>23</v>
      </c>
      <c r="AJ87" s="25"/>
    </row>
    <row r="88" spans="1:40" ht="21.75" thickBot="1" x14ac:dyDescent="0.3">
      <c r="B88" s="37" t="s">
        <v>26</v>
      </c>
      <c r="C88" s="38">
        <v>17</v>
      </c>
      <c r="D88" s="38">
        <v>34</v>
      </c>
      <c r="E88" s="38">
        <v>44</v>
      </c>
      <c r="F88" s="38">
        <v>61</v>
      </c>
      <c r="G88" s="38">
        <v>88</v>
      </c>
      <c r="H88" s="38">
        <v>90</v>
      </c>
      <c r="I88" s="38">
        <v>100</v>
      </c>
      <c r="J88" s="38">
        <v>112</v>
      </c>
      <c r="K88" s="38">
        <v>132</v>
      </c>
      <c r="L88" s="39">
        <v>139</v>
      </c>
      <c r="M88" s="39">
        <v>152</v>
      </c>
      <c r="N88" s="39">
        <v>154</v>
      </c>
      <c r="O88" s="39">
        <v>170</v>
      </c>
      <c r="P88" s="39">
        <v>175</v>
      </c>
      <c r="Q88" s="134">
        <v>188</v>
      </c>
      <c r="R88" s="39">
        <v>203</v>
      </c>
      <c r="S88" s="39">
        <v>218</v>
      </c>
      <c r="T88" s="39">
        <v>228</v>
      </c>
      <c r="U88" s="39">
        <v>260</v>
      </c>
      <c r="V88" s="39">
        <v>272</v>
      </c>
      <c r="W88" s="39">
        <v>280</v>
      </c>
      <c r="X88" s="39">
        <v>296</v>
      </c>
      <c r="Y88" s="39">
        <v>300</v>
      </c>
      <c r="Z88" s="39">
        <v>314</v>
      </c>
      <c r="AA88" s="39">
        <v>344</v>
      </c>
      <c r="AB88" s="39">
        <v>369</v>
      </c>
      <c r="AC88" s="39">
        <v>413</v>
      </c>
      <c r="AD88" s="39">
        <v>439</v>
      </c>
      <c r="AE88" s="39">
        <v>459</v>
      </c>
      <c r="AF88" s="39">
        <v>486</v>
      </c>
      <c r="AG88" s="39">
        <v>520</v>
      </c>
      <c r="AH88" s="39">
        <v>551</v>
      </c>
      <c r="AI88" s="40">
        <v>576</v>
      </c>
      <c r="AJ88" s="25"/>
    </row>
    <row r="89" spans="1:40" x14ac:dyDescent="0.25">
      <c r="B89" s="222" t="s">
        <v>30</v>
      </c>
      <c r="C89" s="41" t="s">
        <v>32</v>
      </c>
      <c r="D89" s="41"/>
      <c r="E89" s="41"/>
      <c r="F89" s="41"/>
      <c r="G89" s="225" t="s">
        <v>31</v>
      </c>
      <c r="H89" s="231"/>
      <c r="I89" s="42"/>
      <c r="J89" s="41">
        <v>122</v>
      </c>
      <c r="K89" s="43"/>
      <c r="L89" s="25"/>
      <c r="M89" s="25"/>
      <c r="N89" s="25"/>
      <c r="O89" s="25"/>
      <c r="P89" s="25">
        <v>21.18</v>
      </c>
      <c r="Q89" s="25" t="s">
        <v>37</v>
      </c>
      <c r="R89" s="33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</row>
    <row r="90" spans="1:40" x14ac:dyDescent="0.25">
      <c r="B90" s="223"/>
      <c r="C90" s="44" t="s">
        <v>34</v>
      </c>
      <c r="D90" s="44"/>
      <c r="E90" s="44"/>
      <c r="F90" s="44"/>
      <c r="G90" s="227" t="s">
        <v>31</v>
      </c>
      <c r="H90" s="232"/>
      <c r="I90" s="45"/>
      <c r="J90" s="44">
        <v>454</v>
      </c>
      <c r="K90" s="46"/>
      <c r="L90" s="25"/>
      <c r="M90" s="25"/>
      <c r="N90" s="25"/>
      <c r="O90" s="25"/>
      <c r="P90" s="25">
        <v>78.81</v>
      </c>
      <c r="Q90" s="25" t="s">
        <v>37</v>
      </c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</row>
    <row r="91" spans="1:40" ht="16.5" thickBot="1" x14ac:dyDescent="0.3">
      <c r="B91" s="224"/>
      <c r="C91" s="229" t="s">
        <v>35</v>
      </c>
      <c r="D91" s="230"/>
      <c r="E91" s="230"/>
      <c r="F91" s="230"/>
      <c r="G91" s="230" t="s">
        <v>31</v>
      </c>
      <c r="H91" s="230"/>
      <c r="I91" s="47"/>
      <c r="J91" s="47">
        <v>576</v>
      </c>
      <c r="K91" s="48"/>
      <c r="L91" s="25"/>
      <c r="M91" s="25"/>
      <c r="N91" s="50"/>
      <c r="O91" s="25"/>
      <c r="P91" s="25">
        <v>100</v>
      </c>
      <c r="Q91" s="25" t="s">
        <v>37</v>
      </c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L91" s="49"/>
    </row>
    <row r="92" spans="1:40" x14ac:dyDescent="0.25">
      <c r="AK92" s="51"/>
    </row>
    <row r="94" spans="1:40" ht="16.5" thickBot="1" x14ac:dyDescent="0.3"/>
    <row r="95" spans="1:40" x14ac:dyDescent="0.25">
      <c r="A95" s="25"/>
      <c r="B95" s="26" t="s">
        <v>30</v>
      </c>
      <c r="C95" s="27"/>
      <c r="D95" s="27"/>
      <c r="E95" s="28"/>
      <c r="F95" s="28"/>
      <c r="G95" s="28"/>
      <c r="H95" s="28"/>
      <c r="I95" s="29"/>
      <c r="J95" s="30"/>
      <c r="K95" s="30"/>
      <c r="L95" s="29"/>
      <c r="M95" s="29"/>
      <c r="N95" s="30"/>
      <c r="O95" s="30"/>
      <c r="P95" s="30"/>
      <c r="Q95" s="30"/>
      <c r="R95" s="30"/>
      <c r="S95" s="30"/>
      <c r="T95" s="28"/>
      <c r="U95" s="28"/>
      <c r="V95" s="28"/>
      <c r="W95" s="29"/>
      <c r="X95" s="28"/>
      <c r="Y95" s="30"/>
      <c r="Z95" s="28"/>
      <c r="AA95" s="31"/>
      <c r="AB95" s="31"/>
      <c r="AC95" s="31"/>
      <c r="AD95" s="31"/>
      <c r="AE95" s="31"/>
      <c r="AF95" s="31"/>
      <c r="AG95" s="31"/>
      <c r="AH95" s="31"/>
      <c r="AI95" s="32"/>
      <c r="AJ95">
        <v>2017</v>
      </c>
    </row>
    <row r="96" spans="1:40" ht="132.75" x14ac:dyDescent="0.25">
      <c r="A96" s="33" t="s">
        <v>0</v>
      </c>
      <c r="B96" s="34" t="s">
        <v>33</v>
      </c>
      <c r="C96" s="35" t="s">
        <v>1</v>
      </c>
      <c r="D96" s="35" t="s">
        <v>2</v>
      </c>
      <c r="E96" s="35" t="s">
        <v>3</v>
      </c>
      <c r="F96" s="35" t="s">
        <v>3</v>
      </c>
      <c r="G96" s="35" t="s">
        <v>4</v>
      </c>
      <c r="H96" s="35" t="s">
        <v>27</v>
      </c>
      <c r="I96" s="35" t="s">
        <v>27</v>
      </c>
      <c r="J96" s="35" t="s">
        <v>5</v>
      </c>
      <c r="K96" s="35" t="s">
        <v>6</v>
      </c>
      <c r="L96" s="35" t="s">
        <v>7</v>
      </c>
      <c r="M96" s="35" t="s">
        <v>8</v>
      </c>
      <c r="N96" s="35" t="s">
        <v>9</v>
      </c>
      <c r="O96" s="35" t="s">
        <v>10</v>
      </c>
      <c r="P96" s="35" t="s">
        <v>11</v>
      </c>
      <c r="Q96" s="133" t="s">
        <v>12</v>
      </c>
      <c r="R96" s="35" t="s">
        <v>13</v>
      </c>
      <c r="S96" s="35" t="s">
        <v>14</v>
      </c>
      <c r="T96" s="35" t="s">
        <v>14</v>
      </c>
      <c r="U96" s="35" t="s">
        <v>15</v>
      </c>
      <c r="V96" s="35" t="s">
        <v>16</v>
      </c>
      <c r="W96" s="35" t="s">
        <v>16</v>
      </c>
      <c r="X96" s="35" t="s">
        <v>17</v>
      </c>
      <c r="Y96" s="35" t="s">
        <v>17</v>
      </c>
      <c r="Z96" s="35" t="s">
        <v>18</v>
      </c>
      <c r="AA96" s="35" t="s">
        <v>19</v>
      </c>
      <c r="AB96" s="35" t="s">
        <v>24</v>
      </c>
      <c r="AC96" s="35" t="s">
        <v>25</v>
      </c>
      <c r="AD96" s="35" t="s">
        <v>20</v>
      </c>
      <c r="AE96" s="35" t="s">
        <v>28</v>
      </c>
      <c r="AF96" s="35" t="s">
        <v>21</v>
      </c>
      <c r="AG96" s="35" t="s">
        <v>29</v>
      </c>
      <c r="AH96" s="35" t="s">
        <v>22</v>
      </c>
      <c r="AI96" s="36" t="s">
        <v>23</v>
      </c>
    </row>
    <row r="97" spans="1:37" ht="21.75" thickBot="1" x14ac:dyDescent="0.3">
      <c r="A97" s="25"/>
      <c r="B97" s="37" t="s">
        <v>26</v>
      </c>
      <c r="C97" s="38">
        <v>17</v>
      </c>
      <c r="D97" s="38">
        <v>34</v>
      </c>
      <c r="E97" s="38">
        <v>44</v>
      </c>
      <c r="F97" s="38">
        <v>61</v>
      </c>
      <c r="G97" s="38">
        <v>88</v>
      </c>
      <c r="H97" s="38">
        <v>90</v>
      </c>
      <c r="I97" s="38">
        <v>100</v>
      </c>
      <c r="J97" s="38">
        <v>112</v>
      </c>
      <c r="K97" s="38">
        <v>132</v>
      </c>
      <c r="L97" s="39">
        <v>139</v>
      </c>
      <c r="M97" s="39">
        <v>152</v>
      </c>
      <c r="N97" s="39">
        <v>154</v>
      </c>
      <c r="O97" s="39">
        <v>170</v>
      </c>
      <c r="P97" s="39">
        <v>175</v>
      </c>
      <c r="Q97" s="134">
        <v>188</v>
      </c>
      <c r="R97" s="39">
        <v>203</v>
      </c>
      <c r="S97" s="39">
        <v>218</v>
      </c>
      <c r="T97" s="39">
        <v>226</v>
      </c>
      <c r="U97" s="39">
        <v>260</v>
      </c>
      <c r="V97" s="39">
        <v>272</v>
      </c>
      <c r="W97" s="39">
        <v>280</v>
      </c>
      <c r="X97" s="39">
        <v>296</v>
      </c>
      <c r="Y97" s="39">
        <v>300</v>
      </c>
      <c r="Z97" s="39">
        <v>314</v>
      </c>
      <c r="AA97" s="39">
        <v>344</v>
      </c>
      <c r="AB97" s="39">
        <v>369</v>
      </c>
      <c r="AC97" s="39">
        <v>413</v>
      </c>
      <c r="AD97" s="39">
        <v>439</v>
      </c>
      <c r="AE97" s="39">
        <v>459</v>
      </c>
      <c r="AF97" s="39">
        <v>486</v>
      </c>
      <c r="AG97" s="39">
        <v>520</v>
      </c>
      <c r="AH97" s="39">
        <v>551</v>
      </c>
      <c r="AI97" s="40">
        <v>576</v>
      </c>
    </row>
    <row r="98" spans="1:37" x14ac:dyDescent="0.25">
      <c r="A98" s="25"/>
      <c r="B98" s="222" t="s">
        <v>30</v>
      </c>
      <c r="C98" s="41" t="s">
        <v>32</v>
      </c>
      <c r="D98" s="41"/>
      <c r="E98" s="41"/>
      <c r="F98" s="41"/>
      <c r="G98" s="225" t="s">
        <v>31</v>
      </c>
      <c r="H98" s="226"/>
      <c r="I98" s="42"/>
      <c r="J98" s="41">
        <v>130</v>
      </c>
      <c r="K98" s="43"/>
      <c r="L98" s="25"/>
      <c r="M98" s="25"/>
      <c r="N98" s="25"/>
      <c r="O98" s="25"/>
      <c r="P98" s="25">
        <v>22.56</v>
      </c>
      <c r="Q98" s="25" t="s">
        <v>37</v>
      </c>
      <c r="R98" s="33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</row>
    <row r="99" spans="1:37" x14ac:dyDescent="0.25">
      <c r="A99" s="25"/>
      <c r="B99" s="223"/>
      <c r="C99" s="44" t="s">
        <v>34</v>
      </c>
      <c r="D99" s="44"/>
      <c r="E99" s="44"/>
      <c r="F99" s="44"/>
      <c r="G99" s="227" t="s">
        <v>31</v>
      </c>
      <c r="H99" s="228"/>
      <c r="I99" s="45"/>
      <c r="J99" s="44">
        <v>446</v>
      </c>
      <c r="K99" s="46"/>
      <c r="L99" s="25"/>
      <c r="M99" s="25"/>
      <c r="N99" s="25"/>
      <c r="O99" s="25"/>
      <c r="P99" s="25">
        <v>77.400000000000006</v>
      </c>
      <c r="Q99" s="25" t="s">
        <v>37</v>
      </c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</row>
    <row r="100" spans="1:37" ht="16.5" thickBot="1" x14ac:dyDescent="0.3">
      <c r="A100" s="25"/>
      <c r="B100" s="224"/>
      <c r="C100" s="229" t="s">
        <v>35</v>
      </c>
      <c r="D100" s="230"/>
      <c r="E100" s="230"/>
      <c r="F100" s="230"/>
      <c r="G100" s="230" t="s">
        <v>31</v>
      </c>
      <c r="H100" s="230"/>
      <c r="I100" s="47"/>
      <c r="J100" s="47">
        <v>576</v>
      </c>
      <c r="K100" s="48"/>
      <c r="L100" s="25"/>
      <c r="M100" s="25"/>
      <c r="N100" s="50"/>
      <c r="O100" s="25"/>
      <c r="P100" s="25">
        <v>100</v>
      </c>
      <c r="Q100" s="25" t="s">
        <v>37</v>
      </c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</row>
    <row r="101" spans="1:37" ht="18" customHeight="1" thickBot="1" x14ac:dyDescent="0.3"/>
    <row r="102" spans="1:37" ht="15" customHeight="1" x14ac:dyDescent="0.25">
      <c r="B102" s="16" t="s">
        <v>30</v>
      </c>
      <c r="C102" s="5"/>
      <c r="D102" s="5"/>
      <c r="E102" s="6"/>
      <c r="F102" s="7"/>
      <c r="G102" s="6"/>
      <c r="H102" s="6"/>
      <c r="I102" s="7"/>
      <c r="J102" s="8"/>
      <c r="K102" s="8"/>
      <c r="L102" s="6"/>
      <c r="M102" s="7"/>
      <c r="N102" s="8"/>
      <c r="O102" s="8"/>
      <c r="P102" s="8"/>
      <c r="Q102" s="8"/>
      <c r="R102" s="8"/>
      <c r="S102" s="8"/>
      <c r="T102" s="7"/>
      <c r="U102" s="6"/>
      <c r="V102" s="6"/>
      <c r="W102" s="6"/>
      <c r="X102" s="6"/>
      <c r="Y102" s="8"/>
      <c r="Z102" s="7"/>
      <c r="AA102" s="9"/>
      <c r="AB102" s="9"/>
      <c r="AC102" s="9"/>
      <c r="AD102" s="9"/>
      <c r="AE102" s="9"/>
      <c r="AF102" s="9"/>
      <c r="AG102" s="9"/>
      <c r="AH102" s="9"/>
      <c r="AI102" s="10"/>
      <c r="AJ102">
        <v>2016</v>
      </c>
    </row>
    <row r="103" spans="1:37" ht="132.75" x14ac:dyDescent="0.25">
      <c r="A103" s="1" t="s">
        <v>0</v>
      </c>
      <c r="B103" s="17" t="s">
        <v>33</v>
      </c>
      <c r="C103" s="2" t="s">
        <v>1</v>
      </c>
      <c r="D103" s="2" t="s">
        <v>2</v>
      </c>
      <c r="E103" s="2" t="s">
        <v>3</v>
      </c>
      <c r="F103" s="2" t="s">
        <v>3</v>
      </c>
      <c r="G103" s="2" t="s">
        <v>4</v>
      </c>
      <c r="H103" s="2" t="s">
        <v>27</v>
      </c>
      <c r="I103" s="2" t="s">
        <v>27</v>
      </c>
      <c r="J103" s="2" t="s">
        <v>5</v>
      </c>
      <c r="K103" s="2" t="s">
        <v>6</v>
      </c>
      <c r="L103" s="2" t="s">
        <v>7</v>
      </c>
      <c r="M103" s="2" t="s">
        <v>8</v>
      </c>
      <c r="N103" s="2" t="s">
        <v>9</v>
      </c>
      <c r="O103" s="2" t="s">
        <v>10</v>
      </c>
      <c r="P103" s="2" t="s">
        <v>11</v>
      </c>
      <c r="Q103" s="2" t="s">
        <v>12</v>
      </c>
      <c r="R103" s="2" t="s">
        <v>13</v>
      </c>
      <c r="S103" s="2" t="s">
        <v>14</v>
      </c>
      <c r="T103" s="2" t="s">
        <v>14</v>
      </c>
      <c r="U103" s="2" t="s">
        <v>15</v>
      </c>
      <c r="V103" s="2" t="s">
        <v>16</v>
      </c>
      <c r="W103" s="2" t="s">
        <v>36</v>
      </c>
      <c r="X103" s="2" t="s">
        <v>17</v>
      </c>
      <c r="Y103" s="2" t="s">
        <v>17</v>
      </c>
      <c r="Z103" s="2" t="s">
        <v>18</v>
      </c>
      <c r="AA103" s="2" t="s">
        <v>19</v>
      </c>
      <c r="AB103" s="2" t="s">
        <v>24</v>
      </c>
      <c r="AC103" s="2" t="s">
        <v>25</v>
      </c>
      <c r="AD103" s="2" t="s">
        <v>20</v>
      </c>
      <c r="AE103" s="2" t="s">
        <v>28</v>
      </c>
      <c r="AF103" s="2" t="s">
        <v>21</v>
      </c>
      <c r="AG103" s="2" t="s">
        <v>29</v>
      </c>
      <c r="AH103" s="2" t="s">
        <v>22</v>
      </c>
      <c r="AI103" s="11" t="s">
        <v>23</v>
      </c>
    </row>
    <row r="104" spans="1:37" ht="21.75" thickBot="1" x14ac:dyDescent="0.3">
      <c r="B104" s="18" t="s">
        <v>26</v>
      </c>
      <c r="C104" s="14">
        <v>17</v>
      </c>
      <c r="D104" s="14">
        <v>34</v>
      </c>
      <c r="E104" s="14">
        <v>44</v>
      </c>
      <c r="F104" s="14">
        <v>61</v>
      </c>
      <c r="G104" s="14">
        <v>88</v>
      </c>
      <c r="H104" s="14">
        <v>90</v>
      </c>
      <c r="I104" s="14">
        <v>100</v>
      </c>
      <c r="J104" s="14">
        <v>112</v>
      </c>
      <c r="K104" s="14">
        <v>132</v>
      </c>
      <c r="L104" s="12">
        <v>139</v>
      </c>
      <c r="M104" s="12">
        <v>152</v>
      </c>
      <c r="N104" s="12">
        <v>154</v>
      </c>
      <c r="O104" s="12">
        <v>170</v>
      </c>
      <c r="P104" s="12">
        <v>175</v>
      </c>
      <c r="Q104" s="12">
        <v>188</v>
      </c>
      <c r="R104" s="12">
        <v>203</v>
      </c>
      <c r="S104" s="12">
        <v>218</v>
      </c>
      <c r="T104" s="12">
        <v>226</v>
      </c>
      <c r="U104" s="12">
        <v>260</v>
      </c>
      <c r="V104" s="12">
        <v>272</v>
      </c>
      <c r="W104" s="12">
        <v>280</v>
      </c>
      <c r="X104" s="12">
        <v>290</v>
      </c>
      <c r="Y104" s="12">
        <v>300</v>
      </c>
      <c r="Z104" s="12">
        <v>314</v>
      </c>
      <c r="AA104" s="12">
        <v>344</v>
      </c>
      <c r="AB104" s="12">
        <v>369</v>
      </c>
      <c r="AC104" s="12">
        <v>413</v>
      </c>
      <c r="AD104" s="12">
        <v>439</v>
      </c>
      <c r="AE104" s="12">
        <v>459</v>
      </c>
      <c r="AF104" s="12">
        <v>486</v>
      </c>
      <c r="AG104" s="12">
        <v>520</v>
      </c>
      <c r="AH104" s="12">
        <v>551</v>
      </c>
      <c r="AI104" s="13">
        <v>576</v>
      </c>
    </row>
    <row r="105" spans="1:37" x14ac:dyDescent="0.25">
      <c r="B105" s="216" t="s">
        <v>30</v>
      </c>
      <c r="C105" s="15" t="s">
        <v>32</v>
      </c>
      <c r="D105" s="15"/>
      <c r="E105" s="15"/>
      <c r="F105" s="15"/>
      <c r="G105" s="219" t="s">
        <v>31</v>
      </c>
      <c r="H105" s="219"/>
      <c r="I105" s="19"/>
      <c r="J105" s="15">
        <v>137</v>
      </c>
      <c r="K105" s="21"/>
      <c r="P105">
        <v>23.78</v>
      </c>
      <c r="Q105" t="s">
        <v>37</v>
      </c>
      <c r="R105" s="1"/>
    </row>
    <row r="106" spans="1:37" x14ac:dyDescent="0.25">
      <c r="B106" s="217"/>
      <c r="C106" s="3" t="s">
        <v>34</v>
      </c>
      <c r="D106" s="3"/>
      <c r="E106" s="3"/>
      <c r="F106" s="3"/>
      <c r="G106" s="220" t="s">
        <v>31</v>
      </c>
      <c r="H106" s="220"/>
      <c r="I106" s="20"/>
      <c r="J106" s="3">
        <v>439</v>
      </c>
      <c r="K106" s="22"/>
      <c r="P106">
        <v>76.209999999999994</v>
      </c>
      <c r="Q106" t="s">
        <v>37</v>
      </c>
    </row>
    <row r="107" spans="1:37" ht="16.5" thickBot="1" x14ac:dyDescent="0.3">
      <c r="B107" s="218"/>
      <c r="C107" s="221" t="s">
        <v>35</v>
      </c>
      <c r="D107" s="221"/>
      <c r="E107" s="221"/>
      <c r="F107" s="221"/>
      <c r="G107" s="221" t="s">
        <v>31</v>
      </c>
      <c r="H107" s="221"/>
      <c r="I107" s="23"/>
      <c r="J107" s="23">
        <v>576</v>
      </c>
      <c r="K107" s="24"/>
    </row>
    <row r="108" spans="1:37" ht="16.5" thickBot="1" x14ac:dyDescent="0.3"/>
    <row r="109" spans="1:37" x14ac:dyDescent="0.25">
      <c r="B109" s="16" t="s">
        <v>30</v>
      </c>
      <c r="C109" s="6"/>
      <c r="D109" s="5"/>
      <c r="E109" s="6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7"/>
      <c r="T109" s="6"/>
      <c r="U109" s="6"/>
      <c r="V109" s="6"/>
      <c r="W109" s="6"/>
      <c r="X109" s="6"/>
      <c r="Y109" s="6"/>
      <c r="Z109" s="6"/>
      <c r="AA109" s="9"/>
      <c r="AB109" s="9"/>
      <c r="AC109" s="9"/>
      <c r="AD109" s="9"/>
      <c r="AE109" s="9"/>
      <c r="AF109" s="9"/>
      <c r="AG109" s="9"/>
      <c r="AH109" s="9"/>
      <c r="AI109" s="10"/>
      <c r="AJ109">
        <v>2015</v>
      </c>
    </row>
    <row r="110" spans="1:37" ht="132.75" x14ac:dyDescent="0.25">
      <c r="B110" s="17" t="s">
        <v>33</v>
      </c>
      <c r="C110" s="2" t="s">
        <v>1</v>
      </c>
      <c r="D110" s="2" t="s">
        <v>2</v>
      </c>
      <c r="E110" s="2" t="s">
        <v>3</v>
      </c>
      <c r="F110" s="2" t="s">
        <v>3</v>
      </c>
      <c r="G110" s="2" t="s">
        <v>4</v>
      </c>
      <c r="H110" s="2" t="s">
        <v>27</v>
      </c>
      <c r="I110" s="2" t="s">
        <v>27</v>
      </c>
      <c r="J110" s="2" t="s">
        <v>5</v>
      </c>
      <c r="K110" s="2" t="s">
        <v>6</v>
      </c>
      <c r="L110" s="2" t="s">
        <v>7</v>
      </c>
      <c r="M110" s="2" t="s">
        <v>8</v>
      </c>
      <c r="N110" s="2" t="s">
        <v>9</v>
      </c>
      <c r="O110" s="2" t="s">
        <v>10</v>
      </c>
      <c r="P110" s="2" t="s">
        <v>11</v>
      </c>
      <c r="Q110" s="2" t="s">
        <v>12</v>
      </c>
      <c r="R110" s="2" t="s">
        <v>13</v>
      </c>
      <c r="S110" s="2" t="s">
        <v>14</v>
      </c>
      <c r="T110" s="2" t="s">
        <v>14</v>
      </c>
      <c r="U110" s="2" t="s">
        <v>15</v>
      </c>
      <c r="V110" s="2" t="s">
        <v>16</v>
      </c>
      <c r="W110" s="2" t="s">
        <v>16</v>
      </c>
      <c r="X110" s="2" t="s">
        <v>17</v>
      </c>
      <c r="Y110" s="2" t="s">
        <v>17</v>
      </c>
      <c r="Z110" s="2" t="s">
        <v>18</v>
      </c>
      <c r="AA110" s="2" t="s">
        <v>19</v>
      </c>
      <c r="AB110" s="2" t="s">
        <v>24</v>
      </c>
      <c r="AC110" s="2" t="s">
        <v>25</v>
      </c>
      <c r="AD110" s="2" t="s">
        <v>20</v>
      </c>
      <c r="AE110" s="2" t="s">
        <v>28</v>
      </c>
      <c r="AF110" s="2" t="s">
        <v>21</v>
      </c>
      <c r="AG110" s="2" t="s">
        <v>29</v>
      </c>
      <c r="AH110" s="2" t="s">
        <v>22</v>
      </c>
      <c r="AI110" s="11" t="s">
        <v>23</v>
      </c>
    </row>
    <row r="111" spans="1:37" ht="21.75" thickBot="1" x14ac:dyDescent="0.3">
      <c r="B111" s="18" t="s">
        <v>26</v>
      </c>
      <c r="C111" s="14">
        <v>17</v>
      </c>
      <c r="D111" s="14">
        <v>34</v>
      </c>
      <c r="E111" s="14">
        <v>44</v>
      </c>
      <c r="F111" s="14">
        <v>61</v>
      </c>
      <c r="G111" s="14">
        <v>88</v>
      </c>
      <c r="H111" s="14">
        <v>90</v>
      </c>
      <c r="I111" s="14">
        <v>100</v>
      </c>
      <c r="J111" s="14">
        <v>112</v>
      </c>
      <c r="K111" s="14">
        <v>132</v>
      </c>
      <c r="L111" s="12">
        <v>139</v>
      </c>
      <c r="M111" s="12">
        <v>152</v>
      </c>
      <c r="N111" s="12">
        <v>154</v>
      </c>
      <c r="O111" s="12">
        <v>170</v>
      </c>
      <c r="P111" s="12">
        <v>175</v>
      </c>
      <c r="Q111" s="12">
        <v>188</v>
      </c>
      <c r="R111" s="12">
        <v>203</v>
      </c>
      <c r="S111" s="12">
        <v>214</v>
      </c>
      <c r="T111" s="12">
        <v>226</v>
      </c>
      <c r="U111" s="12">
        <v>260</v>
      </c>
      <c r="V111" s="12">
        <v>272</v>
      </c>
      <c r="W111" s="12">
        <v>283</v>
      </c>
      <c r="X111" s="12">
        <v>290</v>
      </c>
      <c r="Y111" s="12">
        <v>300</v>
      </c>
      <c r="Z111" s="12">
        <v>314</v>
      </c>
      <c r="AA111" s="12">
        <v>344</v>
      </c>
      <c r="AB111" s="12">
        <v>369</v>
      </c>
      <c r="AC111" s="12">
        <v>413</v>
      </c>
      <c r="AD111" s="12">
        <v>439</v>
      </c>
      <c r="AE111" s="12">
        <v>459</v>
      </c>
      <c r="AF111" s="12">
        <v>486</v>
      </c>
      <c r="AG111" s="12">
        <v>520</v>
      </c>
      <c r="AH111" s="12">
        <v>551</v>
      </c>
      <c r="AI111" s="13">
        <v>576</v>
      </c>
      <c r="AK111">
        <v>2014</v>
      </c>
    </row>
    <row r="112" spans="1:37" x14ac:dyDescent="0.25">
      <c r="B112" s="216" t="s">
        <v>30</v>
      </c>
      <c r="C112" s="15" t="s">
        <v>32</v>
      </c>
      <c r="D112" s="15"/>
      <c r="E112" s="15"/>
      <c r="F112" s="15"/>
      <c r="G112" s="219" t="s">
        <v>31</v>
      </c>
      <c r="H112" s="219"/>
      <c r="I112" s="19"/>
      <c r="J112" s="15">
        <v>154.69999999999999</v>
      </c>
      <c r="K112" s="21"/>
      <c r="N112" s="4"/>
      <c r="P112">
        <v>26.85</v>
      </c>
      <c r="Q112" t="s">
        <v>37</v>
      </c>
    </row>
    <row r="113" spans="2:36" x14ac:dyDescent="0.25">
      <c r="B113" s="217"/>
      <c r="C113" s="3" t="s">
        <v>34</v>
      </c>
      <c r="D113" s="3"/>
      <c r="E113" s="3"/>
      <c r="F113" s="3"/>
      <c r="G113" s="220" t="s">
        <v>31</v>
      </c>
      <c r="H113" s="220"/>
      <c r="I113" s="20"/>
      <c r="J113" s="3">
        <v>421.3</v>
      </c>
      <c r="K113" s="22"/>
      <c r="P113">
        <v>73.14</v>
      </c>
      <c r="Q113" t="s">
        <v>37</v>
      </c>
      <c r="R113" s="1"/>
    </row>
    <row r="114" spans="2:36" ht="16.5" thickBot="1" x14ac:dyDescent="0.3">
      <c r="B114" s="218"/>
      <c r="C114" s="221" t="s">
        <v>35</v>
      </c>
      <c r="D114" s="221"/>
      <c r="E114" s="221"/>
      <c r="F114" s="221"/>
      <c r="G114" s="221" t="s">
        <v>31</v>
      </c>
      <c r="H114" s="221"/>
      <c r="I114" s="23"/>
      <c r="J114" s="23">
        <v>576</v>
      </c>
      <c r="K114" s="24"/>
    </row>
    <row r="115" spans="2:36" ht="16.5" thickBot="1" x14ac:dyDescent="0.3">
      <c r="R115" s="1"/>
    </row>
    <row r="116" spans="2:36" x14ac:dyDescent="0.25">
      <c r="B116" s="16" t="s">
        <v>30</v>
      </c>
      <c r="C116" s="6"/>
      <c r="D116" s="5"/>
      <c r="E116" s="6"/>
      <c r="F116" s="6"/>
      <c r="G116" s="6"/>
      <c r="H116" s="6"/>
      <c r="I116" s="6"/>
      <c r="J116" s="8"/>
      <c r="K116" s="8"/>
      <c r="L116" s="7"/>
      <c r="M116" s="8"/>
      <c r="N116" s="8"/>
      <c r="O116" s="8"/>
      <c r="P116" s="8"/>
      <c r="Q116" s="8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9"/>
      <c r="AC116" s="9"/>
      <c r="AD116" s="9"/>
      <c r="AE116" s="9"/>
      <c r="AF116" s="9"/>
      <c r="AG116" s="9"/>
      <c r="AH116" s="9"/>
      <c r="AI116" s="9"/>
      <c r="AJ116" s="10"/>
    </row>
    <row r="117" spans="2:36" ht="132.75" x14ac:dyDescent="0.25">
      <c r="B117" s="17" t="s">
        <v>33</v>
      </c>
      <c r="C117" s="2" t="s">
        <v>1</v>
      </c>
      <c r="D117" s="2" t="s">
        <v>2</v>
      </c>
      <c r="E117" s="2" t="s">
        <v>3</v>
      </c>
      <c r="F117" s="2" t="s">
        <v>3</v>
      </c>
      <c r="G117" s="2" t="s">
        <v>4</v>
      </c>
      <c r="H117" s="2" t="s">
        <v>27</v>
      </c>
      <c r="I117" s="2" t="s">
        <v>27</v>
      </c>
      <c r="J117" s="2" t="s">
        <v>5</v>
      </c>
      <c r="K117" s="2" t="s">
        <v>6</v>
      </c>
      <c r="L117" s="2" t="s">
        <v>7</v>
      </c>
      <c r="M117" s="2" t="s">
        <v>8</v>
      </c>
      <c r="N117" s="2" t="s">
        <v>9</v>
      </c>
      <c r="O117" s="2" t="s">
        <v>10</v>
      </c>
      <c r="P117" s="2" t="s">
        <v>11</v>
      </c>
      <c r="Q117" s="214" t="s">
        <v>12</v>
      </c>
      <c r="R117" s="214"/>
      <c r="S117" s="2" t="s">
        <v>13</v>
      </c>
      <c r="T117" s="2" t="s">
        <v>14</v>
      </c>
      <c r="U117" s="2" t="s">
        <v>14</v>
      </c>
      <c r="V117" s="2" t="s">
        <v>15</v>
      </c>
      <c r="W117" s="2" t="s">
        <v>16</v>
      </c>
      <c r="X117" s="2" t="s">
        <v>16</v>
      </c>
      <c r="Y117" s="2" t="s">
        <v>17</v>
      </c>
      <c r="Z117" s="2" t="s">
        <v>17</v>
      </c>
      <c r="AA117" s="2" t="s">
        <v>18</v>
      </c>
      <c r="AB117" s="2" t="s">
        <v>19</v>
      </c>
      <c r="AC117" s="2" t="s">
        <v>24</v>
      </c>
      <c r="AD117" s="2" t="s">
        <v>25</v>
      </c>
      <c r="AE117" s="2" t="s">
        <v>20</v>
      </c>
      <c r="AF117" s="2" t="s">
        <v>28</v>
      </c>
      <c r="AG117" s="2" t="s">
        <v>21</v>
      </c>
      <c r="AH117" s="2" t="s">
        <v>29</v>
      </c>
      <c r="AI117" s="2" t="s">
        <v>22</v>
      </c>
      <c r="AJ117" s="11" t="s">
        <v>23</v>
      </c>
    </row>
    <row r="118" spans="2:36" ht="21.75" thickBot="1" x14ac:dyDescent="0.3">
      <c r="B118" s="18" t="s">
        <v>26</v>
      </c>
      <c r="C118" s="14">
        <v>17</v>
      </c>
      <c r="D118" s="14">
        <v>34</v>
      </c>
      <c r="E118" s="14">
        <v>44</v>
      </c>
      <c r="F118" s="14">
        <v>61</v>
      </c>
      <c r="G118" s="14">
        <v>88</v>
      </c>
      <c r="H118" s="14">
        <v>90</v>
      </c>
      <c r="I118" s="14">
        <v>100</v>
      </c>
      <c r="J118" s="14">
        <v>102</v>
      </c>
      <c r="K118" s="14">
        <v>132</v>
      </c>
      <c r="L118" s="12">
        <v>139</v>
      </c>
      <c r="M118" s="12">
        <v>152</v>
      </c>
      <c r="N118" s="12">
        <v>154</v>
      </c>
      <c r="O118" s="12">
        <v>170</v>
      </c>
      <c r="P118" s="12">
        <v>175</v>
      </c>
      <c r="Q118" s="215">
        <v>188</v>
      </c>
      <c r="R118" s="215"/>
      <c r="S118" s="12">
        <v>203</v>
      </c>
      <c r="T118" s="12">
        <v>214</v>
      </c>
      <c r="U118" s="12">
        <v>226</v>
      </c>
      <c r="V118" s="12">
        <v>260</v>
      </c>
      <c r="W118" s="12">
        <v>272</v>
      </c>
      <c r="X118" s="12">
        <v>283</v>
      </c>
      <c r="Y118" s="12">
        <v>290</v>
      </c>
      <c r="Z118" s="12">
        <v>300</v>
      </c>
      <c r="AA118" s="12">
        <v>314</v>
      </c>
      <c r="AB118" s="12">
        <v>344</v>
      </c>
      <c r="AC118" s="12">
        <v>369</v>
      </c>
      <c r="AD118" s="12">
        <v>413</v>
      </c>
      <c r="AE118" s="12">
        <v>439</v>
      </c>
      <c r="AF118" s="12">
        <v>459</v>
      </c>
      <c r="AG118" s="12">
        <v>486</v>
      </c>
      <c r="AH118" s="12">
        <v>520</v>
      </c>
      <c r="AI118" s="12">
        <v>551</v>
      </c>
      <c r="AJ118" s="13">
        <v>576</v>
      </c>
    </row>
    <row r="119" spans="2:36" x14ac:dyDescent="0.25">
      <c r="B119" s="216" t="s">
        <v>30</v>
      </c>
      <c r="C119" s="15" t="s">
        <v>32</v>
      </c>
      <c r="D119" s="15"/>
      <c r="E119" s="15"/>
      <c r="F119" s="15"/>
      <c r="G119" s="219" t="s">
        <v>31</v>
      </c>
      <c r="H119" s="219"/>
      <c r="I119" s="19"/>
      <c r="J119" s="15">
        <v>71</v>
      </c>
      <c r="K119" s="21"/>
      <c r="N119" s="4"/>
      <c r="P119">
        <v>12.32</v>
      </c>
      <c r="Q119" t="s">
        <v>37</v>
      </c>
    </row>
    <row r="120" spans="2:36" x14ac:dyDescent="0.25">
      <c r="B120" s="217"/>
      <c r="C120" s="3" t="s">
        <v>34</v>
      </c>
      <c r="D120" s="3"/>
      <c r="E120" s="3"/>
      <c r="F120" s="3"/>
      <c r="G120" s="220" t="s">
        <v>31</v>
      </c>
      <c r="H120" s="220"/>
      <c r="I120" s="20"/>
      <c r="J120" s="3">
        <v>505</v>
      </c>
      <c r="K120" s="22"/>
      <c r="P120">
        <v>87.67</v>
      </c>
      <c r="Q120" t="s">
        <v>37</v>
      </c>
      <c r="R120" s="1"/>
    </row>
    <row r="121" spans="2:36" ht="16.5" thickBot="1" x14ac:dyDescent="0.3">
      <c r="B121" s="218"/>
      <c r="C121" s="221" t="s">
        <v>35</v>
      </c>
      <c r="D121" s="221"/>
      <c r="E121" s="221"/>
      <c r="F121" s="221"/>
      <c r="G121" s="221" t="s">
        <v>31</v>
      </c>
      <c r="H121" s="221"/>
      <c r="I121" s="23"/>
      <c r="J121" s="23">
        <v>576</v>
      </c>
      <c r="K121" s="24"/>
    </row>
    <row r="122" spans="2:36" ht="16.5" thickBot="1" x14ac:dyDescent="0.3">
      <c r="R122" s="1"/>
    </row>
    <row r="123" spans="2:36" x14ac:dyDescent="0.25">
      <c r="B123" s="16" t="s">
        <v>30</v>
      </c>
      <c r="C123" s="52"/>
      <c r="D123" s="6"/>
      <c r="E123" s="6"/>
      <c r="F123" s="7"/>
      <c r="G123" s="7"/>
      <c r="H123" s="7"/>
      <c r="I123" s="7"/>
      <c r="J123" s="8"/>
      <c r="K123" s="8"/>
      <c r="L123" s="8"/>
      <c r="M123" s="8"/>
      <c r="N123" s="8"/>
      <c r="O123" s="8"/>
      <c r="P123" s="8"/>
      <c r="Q123" s="8"/>
      <c r="R123" s="8"/>
      <c r="S123" s="7"/>
      <c r="T123" s="7"/>
      <c r="U123" s="6"/>
      <c r="V123" s="7"/>
      <c r="W123" s="6"/>
      <c r="X123" s="6"/>
      <c r="Y123" s="6"/>
      <c r="Z123" s="6"/>
      <c r="AA123" s="9"/>
      <c r="AB123" s="9"/>
      <c r="AC123" s="9"/>
      <c r="AD123" s="9"/>
      <c r="AE123" s="9"/>
      <c r="AF123" s="9"/>
      <c r="AG123" s="9"/>
      <c r="AH123" s="9"/>
      <c r="AI123" s="10"/>
      <c r="AJ123">
        <v>2013</v>
      </c>
    </row>
    <row r="124" spans="2:36" ht="132.75" x14ac:dyDescent="0.25">
      <c r="B124" s="17" t="s">
        <v>33</v>
      </c>
      <c r="C124" s="2" t="s">
        <v>1</v>
      </c>
      <c r="D124" s="2" t="s">
        <v>2</v>
      </c>
      <c r="E124" s="2" t="s">
        <v>3</v>
      </c>
      <c r="F124" s="2" t="s">
        <v>3</v>
      </c>
      <c r="G124" s="2" t="s">
        <v>4</v>
      </c>
      <c r="H124" s="2" t="s">
        <v>27</v>
      </c>
      <c r="I124" s="2" t="s">
        <v>27</v>
      </c>
      <c r="J124" s="2" t="s">
        <v>5</v>
      </c>
      <c r="K124" s="2" t="s">
        <v>6</v>
      </c>
      <c r="L124" s="2" t="s">
        <v>7</v>
      </c>
      <c r="M124" s="2" t="s">
        <v>8</v>
      </c>
      <c r="N124" s="2" t="s">
        <v>9</v>
      </c>
      <c r="O124" s="2" t="s">
        <v>10</v>
      </c>
      <c r="P124" s="2" t="s">
        <v>11</v>
      </c>
      <c r="Q124" s="2" t="s">
        <v>12</v>
      </c>
      <c r="R124" s="2" t="s">
        <v>13</v>
      </c>
      <c r="S124" s="2" t="s">
        <v>14</v>
      </c>
      <c r="T124" s="2" t="s">
        <v>14</v>
      </c>
      <c r="U124" s="2" t="s">
        <v>15</v>
      </c>
      <c r="V124" s="2" t="s">
        <v>16</v>
      </c>
      <c r="W124" s="2" t="s">
        <v>16</v>
      </c>
      <c r="X124" s="2" t="s">
        <v>17</v>
      </c>
      <c r="Y124" s="2" t="s">
        <v>17</v>
      </c>
      <c r="Z124" s="2" t="s">
        <v>18</v>
      </c>
      <c r="AA124" s="2" t="s">
        <v>19</v>
      </c>
      <c r="AB124" s="2" t="s">
        <v>24</v>
      </c>
      <c r="AC124" s="2" t="s">
        <v>25</v>
      </c>
      <c r="AD124" s="2" t="s">
        <v>20</v>
      </c>
      <c r="AE124" s="2" t="s">
        <v>28</v>
      </c>
      <c r="AF124" s="2" t="s">
        <v>21</v>
      </c>
      <c r="AG124" s="2" t="s">
        <v>29</v>
      </c>
      <c r="AH124" s="2" t="s">
        <v>22</v>
      </c>
      <c r="AI124" s="11" t="s">
        <v>23</v>
      </c>
    </row>
    <row r="125" spans="2:36" ht="21.75" thickBot="1" x14ac:dyDescent="0.3">
      <c r="B125" s="18" t="s">
        <v>26</v>
      </c>
      <c r="C125" s="14">
        <v>17</v>
      </c>
      <c r="D125" s="14">
        <v>34</v>
      </c>
      <c r="E125" s="14">
        <v>44</v>
      </c>
      <c r="F125" s="14">
        <v>61</v>
      </c>
      <c r="G125" s="14">
        <v>88</v>
      </c>
      <c r="H125" s="14">
        <v>90</v>
      </c>
      <c r="I125" s="14">
        <v>100</v>
      </c>
      <c r="J125" s="14">
        <v>104</v>
      </c>
      <c r="K125" s="14">
        <v>132</v>
      </c>
      <c r="L125" s="12">
        <v>139</v>
      </c>
      <c r="M125" s="12">
        <v>152</v>
      </c>
      <c r="N125" s="12">
        <v>154</v>
      </c>
      <c r="O125" s="12">
        <v>170</v>
      </c>
      <c r="P125" s="12">
        <v>175</v>
      </c>
      <c r="Q125" s="12">
        <v>188</v>
      </c>
      <c r="R125" s="12">
        <v>203</v>
      </c>
      <c r="S125" s="12">
        <v>214</v>
      </c>
      <c r="T125" s="12">
        <v>226</v>
      </c>
      <c r="U125" s="12">
        <v>260</v>
      </c>
      <c r="V125" s="12">
        <v>272</v>
      </c>
      <c r="W125" s="12">
        <v>283</v>
      </c>
      <c r="X125" s="12">
        <v>290</v>
      </c>
      <c r="Y125" s="12">
        <v>300</v>
      </c>
      <c r="Z125" s="12">
        <v>314</v>
      </c>
      <c r="AA125" s="12">
        <v>344</v>
      </c>
      <c r="AB125" s="12">
        <v>369</v>
      </c>
      <c r="AC125" s="12">
        <v>413</v>
      </c>
      <c r="AD125" s="12">
        <v>439</v>
      </c>
      <c r="AE125" s="12">
        <v>459</v>
      </c>
      <c r="AF125" s="12">
        <v>486</v>
      </c>
      <c r="AG125" s="12">
        <v>520</v>
      </c>
      <c r="AH125" s="12">
        <v>551</v>
      </c>
      <c r="AI125" s="13">
        <v>576</v>
      </c>
    </row>
    <row r="126" spans="2:36" x14ac:dyDescent="0.25">
      <c r="B126" s="216" t="s">
        <v>30</v>
      </c>
      <c r="C126" s="15" t="s">
        <v>32</v>
      </c>
      <c r="D126" s="15"/>
      <c r="E126" s="15"/>
      <c r="F126" s="15"/>
      <c r="G126" s="219" t="s">
        <v>31</v>
      </c>
      <c r="H126" s="219"/>
      <c r="I126" s="19"/>
      <c r="J126" s="15">
        <v>177</v>
      </c>
      <c r="K126" s="21"/>
      <c r="N126" s="4"/>
      <c r="P126">
        <v>30.73</v>
      </c>
      <c r="Q126" t="s">
        <v>37</v>
      </c>
      <c r="X126" s="53"/>
    </row>
    <row r="127" spans="2:36" x14ac:dyDescent="0.25">
      <c r="B127" s="217"/>
      <c r="C127" s="3" t="s">
        <v>34</v>
      </c>
      <c r="D127" s="3"/>
      <c r="E127" s="3"/>
      <c r="F127" s="3"/>
      <c r="G127" s="220" t="s">
        <v>31</v>
      </c>
      <c r="H127" s="220"/>
      <c r="I127" s="20"/>
      <c r="J127" s="3">
        <v>399</v>
      </c>
      <c r="K127" s="22"/>
      <c r="P127">
        <v>69.27</v>
      </c>
      <c r="Q127" t="s">
        <v>37</v>
      </c>
      <c r="R127" s="1"/>
    </row>
    <row r="128" spans="2:36" ht="16.5" thickBot="1" x14ac:dyDescent="0.3">
      <c r="B128" s="218"/>
      <c r="C128" s="221" t="s">
        <v>35</v>
      </c>
      <c r="D128" s="221"/>
      <c r="E128" s="221"/>
      <c r="F128" s="221"/>
      <c r="G128" s="221" t="s">
        <v>31</v>
      </c>
      <c r="H128" s="221"/>
      <c r="I128" s="23"/>
      <c r="J128" s="23">
        <v>576</v>
      </c>
      <c r="K128" s="24"/>
    </row>
    <row r="129" spans="2:36" x14ac:dyDescent="0.25">
      <c r="R129" s="1"/>
    </row>
    <row r="130" spans="2:36" x14ac:dyDescent="0.25">
      <c r="R130" s="1"/>
    </row>
    <row r="131" spans="2:36" ht="16.5" thickBot="1" x14ac:dyDescent="0.3"/>
    <row r="132" spans="2:36" x14ac:dyDescent="0.25">
      <c r="B132" s="16" t="s">
        <v>30</v>
      </c>
      <c r="C132" s="52"/>
      <c r="D132" s="6"/>
      <c r="E132" s="6"/>
      <c r="F132" s="7"/>
      <c r="G132" s="8"/>
      <c r="H132" s="7"/>
      <c r="I132" s="7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7"/>
      <c r="V132" s="7"/>
      <c r="W132" s="7"/>
      <c r="X132" s="7"/>
      <c r="Y132" s="7"/>
      <c r="Z132" s="6"/>
      <c r="AA132" s="9"/>
      <c r="AB132" s="9"/>
      <c r="AC132" s="9"/>
      <c r="AD132" s="9"/>
      <c r="AE132" s="9"/>
      <c r="AF132" s="9"/>
      <c r="AG132" s="9"/>
      <c r="AH132" s="9"/>
      <c r="AI132" s="10"/>
      <c r="AJ132">
        <v>2012</v>
      </c>
    </row>
    <row r="133" spans="2:36" ht="132.75" x14ac:dyDescent="0.25">
      <c r="B133" s="17" t="s">
        <v>33</v>
      </c>
      <c r="C133" s="2" t="s">
        <v>1</v>
      </c>
      <c r="D133" s="2" t="s">
        <v>2</v>
      </c>
      <c r="E133" s="2" t="s">
        <v>3</v>
      </c>
      <c r="F133" s="2" t="s">
        <v>3</v>
      </c>
      <c r="G133" s="2" t="s">
        <v>4</v>
      </c>
      <c r="H133" s="2" t="s">
        <v>27</v>
      </c>
      <c r="I133" s="2" t="s">
        <v>27</v>
      </c>
      <c r="J133" s="2" t="s">
        <v>5</v>
      </c>
      <c r="K133" s="2" t="s">
        <v>6</v>
      </c>
      <c r="L133" s="2" t="s">
        <v>7</v>
      </c>
      <c r="M133" s="2" t="s">
        <v>8</v>
      </c>
      <c r="N133" s="2" t="s">
        <v>9</v>
      </c>
      <c r="O133" s="2" t="s">
        <v>10</v>
      </c>
      <c r="P133" s="2" t="s">
        <v>11</v>
      </c>
      <c r="Q133" s="2" t="s">
        <v>12</v>
      </c>
      <c r="R133" s="2" t="s">
        <v>13</v>
      </c>
      <c r="S133" s="2" t="s">
        <v>14</v>
      </c>
      <c r="T133" s="2" t="s">
        <v>14</v>
      </c>
      <c r="U133" s="2" t="s">
        <v>15</v>
      </c>
      <c r="V133" s="2" t="s">
        <v>16</v>
      </c>
      <c r="W133" s="2" t="s">
        <v>16</v>
      </c>
      <c r="X133" s="2" t="s">
        <v>17</v>
      </c>
      <c r="Y133" s="2" t="s">
        <v>17</v>
      </c>
      <c r="Z133" s="2" t="s">
        <v>18</v>
      </c>
      <c r="AA133" s="2" t="s">
        <v>19</v>
      </c>
      <c r="AB133" s="2" t="s">
        <v>24</v>
      </c>
      <c r="AC133" s="2" t="s">
        <v>25</v>
      </c>
      <c r="AD133" s="2" t="s">
        <v>20</v>
      </c>
      <c r="AE133" s="2" t="s">
        <v>28</v>
      </c>
      <c r="AF133" s="2" t="s">
        <v>21</v>
      </c>
      <c r="AG133" s="2" t="s">
        <v>29</v>
      </c>
      <c r="AH133" s="2" t="s">
        <v>22</v>
      </c>
      <c r="AI133" s="11" t="s">
        <v>23</v>
      </c>
    </row>
    <row r="134" spans="2:36" ht="21.75" thickBot="1" x14ac:dyDescent="0.3">
      <c r="B134" s="18" t="s">
        <v>26</v>
      </c>
      <c r="C134" s="14">
        <v>17</v>
      </c>
      <c r="D134" s="14">
        <v>34</v>
      </c>
      <c r="E134" s="14">
        <v>44</v>
      </c>
      <c r="F134" s="14">
        <v>61</v>
      </c>
      <c r="G134" s="14">
        <v>88</v>
      </c>
      <c r="H134" s="14">
        <v>90</v>
      </c>
      <c r="I134" s="14">
        <v>100</v>
      </c>
      <c r="J134" s="14">
        <v>104</v>
      </c>
      <c r="K134" s="14">
        <v>132</v>
      </c>
      <c r="L134" s="12">
        <v>139</v>
      </c>
      <c r="M134" s="12">
        <v>152</v>
      </c>
      <c r="N134" s="12">
        <v>154</v>
      </c>
      <c r="O134" s="12">
        <v>170</v>
      </c>
      <c r="P134" s="12">
        <v>175</v>
      </c>
      <c r="Q134" s="12">
        <v>188</v>
      </c>
      <c r="R134" s="12">
        <v>203</v>
      </c>
      <c r="S134" s="12">
        <v>214</v>
      </c>
      <c r="T134" s="12">
        <v>226</v>
      </c>
      <c r="U134" s="12">
        <v>260</v>
      </c>
      <c r="V134" s="12">
        <v>272</v>
      </c>
      <c r="W134" s="12">
        <v>283</v>
      </c>
      <c r="X134" s="12">
        <v>290</v>
      </c>
      <c r="Y134" s="12">
        <v>300</v>
      </c>
      <c r="Z134" s="12">
        <v>314</v>
      </c>
      <c r="AA134" s="12">
        <v>344</v>
      </c>
      <c r="AB134" s="12">
        <v>369</v>
      </c>
      <c r="AC134" s="12">
        <v>413</v>
      </c>
      <c r="AD134" s="12">
        <v>439</v>
      </c>
      <c r="AE134" s="12">
        <v>459</v>
      </c>
      <c r="AF134" s="12">
        <v>486</v>
      </c>
      <c r="AG134" s="12">
        <v>520</v>
      </c>
      <c r="AH134" s="12">
        <v>551</v>
      </c>
      <c r="AI134" s="13">
        <v>576</v>
      </c>
    </row>
    <row r="135" spans="2:36" x14ac:dyDescent="0.25">
      <c r="B135" s="216" t="s">
        <v>30</v>
      </c>
      <c r="C135" s="15" t="s">
        <v>32</v>
      </c>
      <c r="D135" s="15"/>
      <c r="E135" s="15"/>
      <c r="F135" s="15"/>
      <c r="G135" s="219" t="s">
        <v>31</v>
      </c>
      <c r="H135" s="219"/>
      <c r="I135" s="19"/>
      <c r="J135" s="15">
        <v>240</v>
      </c>
      <c r="K135" s="21"/>
      <c r="N135" s="4"/>
      <c r="P135">
        <v>41.66</v>
      </c>
      <c r="Q135" t="s">
        <v>37</v>
      </c>
      <c r="U135">
        <v>165</v>
      </c>
      <c r="X135" s="53"/>
    </row>
    <row r="136" spans="2:36" x14ac:dyDescent="0.25">
      <c r="B136" s="217"/>
      <c r="C136" s="3" t="s">
        <v>34</v>
      </c>
      <c r="D136" s="3"/>
      <c r="E136" s="3"/>
      <c r="F136" s="3"/>
      <c r="G136" s="220" t="s">
        <v>31</v>
      </c>
      <c r="H136" s="220"/>
      <c r="I136" s="20"/>
      <c r="J136" s="3">
        <v>336</v>
      </c>
      <c r="K136" s="22"/>
      <c r="P136">
        <v>58.33</v>
      </c>
      <c r="Q136" t="s">
        <v>37</v>
      </c>
      <c r="R136" s="1"/>
    </row>
    <row r="137" spans="2:36" ht="16.5" thickBot="1" x14ac:dyDescent="0.3">
      <c r="B137" s="218"/>
      <c r="C137" s="221" t="s">
        <v>35</v>
      </c>
      <c r="D137" s="221"/>
      <c r="E137" s="221"/>
      <c r="F137" s="221"/>
      <c r="G137" s="221" t="s">
        <v>31</v>
      </c>
      <c r="H137" s="221"/>
      <c r="I137" s="23"/>
      <c r="J137" s="23">
        <v>576</v>
      </c>
      <c r="K137" s="24"/>
    </row>
    <row r="139" spans="2:36" ht="16.5" thickBot="1" x14ac:dyDescent="0.3"/>
    <row r="140" spans="2:36" x14ac:dyDescent="0.25">
      <c r="B140" s="16" t="s">
        <v>30</v>
      </c>
      <c r="C140" s="6"/>
      <c r="D140" s="6"/>
      <c r="E140" s="6"/>
      <c r="F140" s="7"/>
      <c r="G140" s="8"/>
      <c r="H140" s="7"/>
      <c r="I140" s="7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7"/>
      <c r="U140" s="7"/>
      <c r="V140" s="7"/>
      <c r="W140" s="7"/>
      <c r="X140" s="7"/>
      <c r="Y140" s="7"/>
      <c r="Z140" s="6"/>
      <c r="AA140" s="9"/>
      <c r="AB140" s="9"/>
      <c r="AC140" s="9"/>
      <c r="AD140" s="9"/>
      <c r="AE140" s="9"/>
      <c r="AF140" s="9"/>
      <c r="AG140" s="9"/>
      <c r="AH140" s="9"/>
      <c r="AI140" s="10"/>
      <c r="AJ140">
        <v>2011</v>
      </c>
    </row>
    <row r="141" spans="2:36" ht="132.75" x14ac:dyDescent="0.25">
      <c r="B141" s="17" t="s">
        <v>33</v>
      </c>
      <c r="C141" s="2" t="s">
        <v>1</v>
      </c>
      <c r="D141" s="2" t="s">
        <v>2</v>
      </c>
      <c r="E141" s="2" t="s">
        <v>3</v>
      </c>
      <c r="F141" s="2" t="s">
        <v>3</v>
      </c>
      <c r="G141" s="2" t="s">
        <v>4</v>
      </c>
      <c r="H141" s="2" t="s">
        <v>27</v>
      </c>
      <c r="I141" s="2" t="s">
        <v>27</v>
      </c>
      <c r="J141" s="2" t="s">
        <v>5</v>
      </c>
      <c r="K141" s="2" t="s">
        <v>6</v>
      </c>
      <c r="L141" s="2" t="s">
        <v>7</v>
      </c>
      <c r="M141" s="2" t="s">
        <v>8</v>
      </c>
      <c r="N141" s="2" t="s">
        <v>9</v>
      </c>
      <c r="O141" s="2" t="s">
        <v>10</v>
      </c>
      <c r="P141" s="2" t="s">
        <v>11</v>
      </c>
      <c r="Q141" s="2" t="s">
        <v>12</v>
      </c>
      <c r="R141" s="2" t="s">
        <v>13</v>
      </c>
      <c r="S141" s="2" t="s">
        <v>14</v>
      </c>
      <c r="T141" s="2" t="s">
        <v>14</v>
      </c>
      <c r="U141" s="2" t="s">
        <v>15</v>
      </c>
      <c r="V141" s="2" t="s">
        <v>16</v>
      </c>
      <c r="W141" s="2" t="s">
        <v>16</v>
      </c>
      <c r="X141" s="2" t="s">
        <v>17</v>
      </c>
      <c r="Y141" s="2" t="s">
        <v>17</v>
      </c>
      <c r="Z141" s="2" t="s">
        <v>18</v>
      </c>
      <c r="AA141" s="2" t="s">
        <v>19</v>
      </c>
      <c r="AB141" s="2" t="s">
        <v>24</v>
      </c>
      <c r="AC141" s="2" t="s">
        <v>25</v>
      </c>
      <c r="AD141" s="2" t="s">
        <v>20</v>
      </c>
      <c r="AE141" s="2" t="s">
        <v>28</v>
      </c>
      <c r="AF141" s="2" t="s">
        <v>21</v>
      </c>
      <c r="AG141" s="2" t="s">
        <v>29</v>
      </c>
      <c r="AH141" s="2" t="s">
        <v>22</v>
      </c>
      <c r="AI141" s="11" t="s">
        <v>23</v>
      </c>
    </row>
    <row r="142" spans="2:36" ht="21.75" thickBot="1" x14ac:dyDescent="0.3">
      <c r="B142" s="18" t="s">
        <v>26</v>
      </c>
      <c r="C142" s="14">
        <v>17</v>
      </c>
      <c r="D142" s="14">
        <v>34</v>
      </c>
      <c r="E142" s="14">
        <v>44</v>
      </c>
      <c r="F142" s="14">
        <v>61</v>
      </c>
      <c r="G142" s="14">
        <v>88</v>
      </c>
      <c r="H142" s="14">
        <v>90</v>
      </c>
      <c r="I142" s="14">
        <v>100</v>
      </c>
      <c r="J142" s="14">
        <v>104</v>
      </c>
      <c r="K142" s="14">
        <v>132</v>
      </c>
      <c r="L142" s="12">
        <v>139</v>
      </c>
      <c r="M142" s="12">
        <v>152</v>
      </c>
      <c r="N142" s="12">
        <v>154</v>
      </c>
      <c r="O142" s="12">
        <v>170</v>
      </c>
      <c r="P142" s="12">
        <v>175</v>
      </c>
      <c r="Q142" s="12">
        <v>188</v>
      </c>
      <c r="R142" s="12">
        <v>203</v>
      </c>
      <c r="S142" s="12">
        <v>214</v>
      </c>
      <c r="T142" s="12">
        <v>226</v>
      </c>
      <c r="U142" s="12">
        <v>260</v>
      </c>
      <c r="V142" s="12">
        <v>272</v>
      </c>
      <c r="W142" s="12">
        <v>283</v>
      </c>
      <c r="X142" s="12">
        <v>290</v>
      </c>
      <c r="Y142" s="12">
        <v>300</v>
      </c>
      <c r="Z142" s="12">
        <v>314</v>
      </c>
      <c r="AA142" s="12">
        <v>344</v>
      </c>
      <c r="AB142" s="12">
        <v>369</v>
      </c>
      <c r="AC142" s="12">
        <v>413</v>
      </c>
      <c r="AD142" s="12">
        <v>439</v>
      </c>
      <c r="AE142" s="12">
        <v>459</v>
      </c>
      <c r="AF142" s="12">
        <v>486</v>
      </c>
      <c r="AG142" s="12">
        <v>520</v>
      </c>
      <c r="AH142" s="12">
        <v>551</v>
      </c>
      <c r="AI142" s="13">
        <v>576</v>
      </c>
    </row>
    <row r="143" spans="2:36" x14ac:dyDescent="0.25">
      <c r="B143" s="216" t="s">
        <v>30</v>
      </c>
      <c r="C143" s="15" t="s">
        <v>32</v>
      </c>
      <c r="D143" s="15"/>
      <c r="E143" s="15"/>
      <c r="F143" s="15"/>
      <c r="G143" s="219" t="s">
        <v>31</v>
      </c>
      <c r="H143" s="219"/>
      <c r="I143" s="19"/>
      <c r="J143" s="15">
        <v>240</v>
      </c>
      <c r="K143" s="21"/>
      <c r="N143" s="4"/>
      <c r="P143">
        <v>41.66</v>
      </c>
      <c r="Q143" t="s">
        <v>37</v>
      </c>
      <c r="X143" s="53"/>
    </row>
    <row r="144" spans="2:36" x14ac:dyDescent="0.25">
      <c r="B144" s="217"/>
      <c r="C144" s="3" t="s">
        <v>34</v>
      </c>
      <c r="D144" s="3"/>
      <c r="E144" s="3"/>
      <c r="F144" s="3"/>
      <c r="G144" s="220" t="s">
        <v>31</v>
      </c>
      <c r="H144" s="220"/>
      <c r="I144" s="20"/>
      <c r="J144" s="3">
        <v>336</v>
      </c>
      <c r="K144" s="22"/>
      <c r="P144">
        <v>58.3</v>
      </c>
      <c r="Q144" t="s">
        <v>37</v>
      </c>
      <c r="R144" s="1"/>
    </row>
    <row r="145" spans="2:36" ht="16.5" thickBot="1" x14ac:dyDescent="0.3">
      <c r="B145" s="218"/>
      <c r="C145" s="221" t="s">
        <v>35</v>
      </c>
      <c r="D145" s="221"/>
      <c r="E145" s="221"/>
      <c r="F145" s="221"/>
      <c r="G145" s="221" t="s">
        <v>31</v>
      </c>
      <c r="H145" s="221"/>
      <c r="I145" s="23"/>
      <c r="J145" s="23">
        <v>576</v>
      </c>
      <c r="K145" s="24"/>
    </row>
    <row r="148" spans="2:36" ht="16.5" thickBot="1" x14ac:dyDescent="0.3"/>
    <row r="149" spans="2:36" x14ac:dyDescent="0.25">
      <c r="B149" s="16" t="s">
        <v>30</v>
      </c>
      <c r="C149" s="6"/>
      <c r="D149" s="6"/>
      <c r="E149" s="6"/>
      <c r="F149" s="7"/>
      <c r="G149" s="7"/>
      <c r="H149" s="7"/>
      <c r="I149" s="7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6"/>
      <c r="V149" s="7"/>
      <c r="W149" s="7"/>
      <c r="X149" s="7"/>
      <c r="Y149" s="7"/>
      <c r="Z149" s="6"/>
      <c r="AA149" s="9"/>
      <c r="AB149" s="9"/>
      <c r="AC149" s="9"/>
      <c r="AD149" s="9"/>
      <c r="AE149" s="9"/>
      <c r="AF149" s="9"/>
      <c r="AG149" s="9"/>
      <c r="AH149" s="9"/>
      <c r="AI149" s="10"/>
      <c r="AJ149">
        <v>2010</v>
      </c>
    </row>
    <row r="150" spans="2:36" ht="132.75" x14ac:dyDescent="0.25">
      <c r="B150" s="17" t="s">
        <v>33</v>
      </c>
      <c r="C150" s="2" t="s">
        <v>1</v>
      </c>
      <c r="D150" s="2" t="s">
        <v>2</v>
      </c>
      <c r="E150" s="2" t="s">
        <v>3</v>
      </c>
      <c r="F150" s="2" t="s">
        <v>3</v>
      </c>
      <c r="G150" s="2" t="s">
        <v>4</v>
      </c>
      <c r="H150" s="2" t="s">
        <v>27</v>
      </c>
      <c r="I150" s="2" t="s">
        <v>27</v>
      </c>
      <c r="J150" s="2" t="s">
        <v>5</v>
      </c>
      <c r="K150" s="2" t="s">
        <v>6</v>
      </c>
      <c r="L150" s="2" t="s">
        <v>7</v>
      </c>
      <c r="M150" s="2" t="s">
        <v>8</v>
      </c>
      <c r="N150" s="2" t="s">
        <v>9</v>
      </c>
      <c r="O150" s="2" t="s">
        <v>10</v>
      </c>
      <c r="P150" s="2" t="s">
        <v>11</v>
      </c>
      <c r="Q150" s="2" t="s">
        <v>12</v>
      </c>
      <c r="R150" s="2" t="s">
        <v>13</v>
      </c>
      <c r="S150" s="2" t="s">
        <v>14</v>
      </c>
      <c r="T150" s="2" t="s">
        <v>14</v>
      </c>
      <c r="U150" s="2" t="s">
        <v>15</v>
      </c>
      <c r="V150" s="2" t="s">
        <v>16</v>
      </c>
      <c r="W150" s="2" t="s">
        <v>16</v>
      </c>
      <c r="X150" s="2" t="s">
        <v>17</v>
      </c>
      <c r="Y150" s="2" t="s">
        <v>17</v>
      </c>
      <c r="Z150" s="2" t="s">
        <v>18</v>
      </c>
      <c r="AA150" s="2" t="s">
        <v>19</v>
      </c>
      <c r="AB150" s="2" t="s">
        <v>24</v>
      </c>
      <c r="AC150" s="2" t="s">
        <v>25</v>
      </c>
      <c r="AD150" s="2" t="s">
        <v>20</v>
      </c>
      <c r="AE150" s="2" t="s">
        <v>28</v>
      </c>
      <c r="AF150" s="2" t="s">
        <v>21</v>
      </c>
      <c r="AG150" s="2" t="s">
        <v>29</v>
      </c>
      <c r="AH150" s="2" t="s">
        <v>22</v>
      </c>
      <c r="AI150" s="11" t="s">
        <v>23</v>
      </c>
    </row>
    <row r="151" spans="2:36" ht="21.75" thickBot="1" x14ac:dyDescent="0.3">
      <c r="B151" s="18" t="s">
        <v>26</v>
      </c>
      <c r="C151" s="14">
        <v>17</v>
      </c>
      <c r="D151" s="14">
        <v>34</v>
      </c>
      <c r="E151" s="14">
        <v>44</v>
      </c>
      <c r="F151" s="14">
        <v>61</v>
      </c>
      <c r="G151" s="14">
        <v>88</v>
      </c>
      <c r="H151" s="14">
        <v>90</v>
      </c>
      <c r="I151" s="14">
        <v>100</v>
      </c>
      <c r="J151" s="14">
        <v>104</v>
      </c>
      <c r="K151" s="14">
        <v>132</v>
      </c>
      <c r="L151" s="12">
        <v>139</v>
      </c>
      <c r="M151" s="12">
        <v>152</v>
      </c>
      <c r="N151" s="12">
        <v>154</v>
      </c>
      <c r="O151" s="12">
        <v>170</v>
      </c>
      <c r="P151" s="12">
        <v>175</v>
      </c>
      <c r="Q151" s="12">
        <v>188</v>
      </c>
      <c r="R151" s="12">
        <v>203</v>
      </c>
      <c r="S151" s="12">
        <v>214</v>
      </c>
      <c r="T151" s="12">
        <v>226</v>
      </c>
      <c r="U151" s="12">
        <v>244</v>
      </c>
      <c r="V151" s="12">
        <v>272</v>
      </c>
      <c r="W151" s="12">
        <v>283</v>
      </c>
      <c r="X151" s="12">
        <v>290</v>
      </c>
      <c r="Y151" s="12">
        <v>300</v>
      </c>
      <c r="Z151" s="12">
        <v>314</v>
      </c>
      <c r="AA151" s="12">
        <v>344</v>
      </c>
      <c r="AB151" s="12">
        <v>369</v>
      </c>
      <c r="AC151" s="12">
        <v>413</v>
      </c>
      <c r="AD151" s="12">
        <v>439</v>
      </c>
      <c r="AE151" s="12">
        <v>459</v>
      </c>
      <c r="AF151" s="12">
        <v>486</v>
      </c>
      <c r="AG151" s="12">
        <v>520</v>
      </c>
      <c r="AH151" s="12">
        <v>551</v>
      </c>
      <c r="AI151" s="13">
        <v>576</v>
      </c>
    </row>
    <row r="152" spans="2:36" x14ac:dyDescent="0.25">
      <c r="B152" s="216" t="s">
        <v>30</v>
      </c>
      <c r="C152" s="15" t="s">
        <v>32</v>
      </c>
      <c r="D152" s="15"/>
      <c r="E152" s="15"/>
      <c r="F152" s="15"/>
      <c r="G152" s="219" t="s">
        <v>31</v>
      </c>
      <c r="H152" s="219"/>
      <c r="I152" s="19"/>
      <c r="J152" s="15">
        <v>243</v>
      </c>
      <c r="K152" s="21"/>
      <c r="N152" s="4"/>
      <c r="P152">
        <v>42.18</v>
      </c>
      <c r="Q152" t="s">
        <v>37</v>
      </c>
      <c r="X152" s="53"/>
    </row>
    <row r="153" spans="2:36" x14ac:dyDescent="0.25">
      <c r="B153" s="217"/>
      <c r="C153" s="3" t="s">
        <v>34</v>
      </c>
      <c r="D153" s="3"/>
      <c r="E153" s="3"/>
      <c r="F153" s="3"/>
      <c r="G153" s="220" t="s">
        <v>31</v>
      </c>
      <c r="H153" s="220"/>
      <c r="I153" s="20"/>
      <c r="J153" s="3">
        <v>333</v>
      </c>
      <c r="K153" s="22"/>
      <c r="P153">
        <v>57.81</v>
      </c>
      <c r="Q153" t="s">
        <v>37</v>
      </c>
      <c r="R153" s="1"/>
    </row>
    <row r="154" spans="2:36" ht="16.5" thickBot="1" x14ac:dyDescent="0.3">
      <c r="B154" s="218"/>
      <c r="C154" s="221" t="s">
        <v>35</v>
      </c>
      <c r="D154" s="221"/>
      <c r="E154" s="221"/>
      <c r="F154" s="221"/>
      <c r="G154" s="221" t="s">
        <v>31</v>
      </c>
      <c r="H154" s="221"/>
      <c r="I154" s="23"/>
      <c r="J154" s="23">
        <v>576</v>
      </c>
      <c r="K154" s="24"/>
    </row>
  </sheetData>
  <mergeCells count="149">
    <mergeCell ref="C13:E13"/>
    <mergeCell ref="G13:H13"/>
    <mergeCell ref="I13:J13"/>
    <mergeCell ref="K13:L13"/>
    <mergeCell ref="M13:N13"/>
    <mergeCell ref="P13:Q13"/>
    <mergeCell ref="R13:S13"/>
    <mergeCell ref="C14:E14"/>
    <mergeCell ref="G14:H14"/>
    <mergeCell ref="I14:J14"/>
    <mergeCell ref="K14:L14"/>
    <mergeCell ref="M14:N14"/>
    <mergeCell ref="C11:E11"/>
    <mergeCell ref="G11:H11"/>
    <mergeCell ref="I11:J11"/>
    <mergeCell ref="K11:L12"/>
    <mergeCell ref="M11:N12"/>
    <mergeCell ref="P11:Q11"/>
    <mergeCell ref="R11:S11"/>
    <mergeCell ref="C12:E12"/>
    <mergeCell ref="G12:H12"/>
    <mergeCell ref="I12:J12"/>
    <mergeCell ref="P12:Q12"/>
    <mergeCell ref="R12:S12"/>
    <mergeCell ref="B35:B38"/>
    <mergeCell ref="G35:H35"/>
    <mergeCell ref="M35:N35"/>
    <mergeCell ref="G36:H36"/>
    <mergeCell ref="M36:N36"/>
    <mergeCell ref="C37:H37"/>
    <mergeCell ref="C59:Q59"/>
    <mergeCell ref="B63:B66"/>
    <mergeCell ref="B50:B53"/>
    <mergeCell ref="Q72:R72"/>
    <mergeCell ref="M65:N65"/>
    <mergeCell ref="C66:F66"/>
    <mergeCell ref="G66:H66"/>
    <mergeCell ref="L66:N66"/>
    <mergeCell ref="M37:N37"/>
    <mergeCell ref="C38:F38"/>
    <mergeCell ref="G38:H38"/>
    <mergeCell ref="L38:N38"/>
    <mergeCell ref="L53:N53"/>
    <mergeCell ref="G53:H53"/>
    <mergeCell ref="M63:N63"/>
    <mergeCell ref="M64:N64"/>
    <mergeCell ref="G64:H64"/>
    <mergeCell ref="C65:H65"/>
    <mergeCell ref="G50:H50"/>
    <mergeCell ref="M50:N50"/>
    <mergeCell ref="G51:H51"/>
    <mergeCell ref="M51:N51"/>
    <mergeCell ref="C52:H52"/>
    <mergeCell ref="M52:N52"/>
    <mergeCell ref="C53:F53"/>
    <mergeCell ref="G63:H63"/>
    <mergeCell ref="Q71:R71"/>
    <mergeCell ref="G107:H107"/>
    <mergeCell ref="B89:B91"/>
    <mergeCell ref="G89:H89"/>
    <mergeCell ref="G90:H90"/>
    <mergeCell ref="C91:F91"/>
    <mergeCell ref="G91:H91"/>
    <mergeCell ref="L76:N76"/>
    <mergeCell ref="Q80:R80"/>
    <mergeCell ref="Q81:R81"/>
    <mergeCell ref="B82:B84"/>
    <mergeCell ref="G82:H82"/>
    <mergeCell ref="G83:H83"/>
    <mergeCell ref="C84:F84"/>
    <mergeCell ref="G84:H84"/>
    <mergeCell ref="B73:B76"/>
    <mergeCell ref="G73:H73"/>
    <mergeCell ref="G74:H74"/>
    <mergeCell ref="C76:F76"/>
    <mergeCell ref="G76:H76"/>
    <mergeCell ref="M73:N73"/>
    <mergeCell ref="M74:N74"/>
    <mergeCell ref="M75:N75"/>
    <mergeCell ref="C75:H75"/>
    <mergeCell ref="B98:B100"/>
    <mergeCell ref="G98:H98"/>
    <mergeCell ref="G99:H99"/>
    <mergeCell ref="C100:F100"/>
    <mergeCell ref="G100:H100"/>
    <mergeCell ref="B143:B145"/>
    <mergeCell ref="G143:H143"/>
    <mergeCell ref="G144:H144"/>
    <mergeCell ref="C145:F145"/>
    <mergeCell ref="G145:H145"/>
    <mergeCell ref="B126:B128"/>
    <mergeCell ref="G126:H126"/>
    <mergeCell ref="G127:H127"/>
    <mergeCell ref="C128:F128"/>
    <mergeCell ref="G128:H128"/>
    <mergeCell ref="B112:B114"/>
    <mergeCell ref="G112:H112"/>
    <mergeCell ref="G113:H113"/>
    <mergeCell ref="C114:F114"/>
    <mergeCell ref="G114:H114"/>
    <mergeCell ref="C107:F107"/>
    <mergeCell ref="B105:B107"/>
    <mergeCell ref="G105:H105"/>
    <mergeCell ref="G106:H106"/>
    <mergeCell ref="Q117:R117"/>
    <mergeCell ref="Q118:R118"/>
    <mergeCell ref="B119:B121"/>
    <mergeCell ref="G119:H119"/>
    <mergeCell ref="G120:H120"/>
    <mergeCell ref="C121:F121"/>
    <mergeCell ref="G121:H121"/>
    <mergeCell ref="B152:B154"/>
    <mergeCell ref="G152:H152"/>
    <mergeCell ref="G153:H153"/>
    <mergeCell ref="C154:F154"/>
    <mergeCell ref="G154:H154"/>
    <mergeCell ref="G136:H136"/>
    <mergeCell ref="C137:F137"/>
    <mergeCell ref="G137:H137"/>
    <mergeCell ref="B135:B137"/>
    <mergeCell ref="G135:H135"/>
    <mergeCell ref="B22:B25"/>
    <mergeCell ref="G22:H22"/>
    <mergeCell ref="M22:N22"/>
    <mergeCell ref="G23:H23"/>
    <mergeCell ref="M23:N23"/>
    <mergeCell ref="C24:H24"/>
    <mergeCell ref="M24:N24"/>
    <mergeCell ref="C25:F25"/>
    <mergeCell ref="G25:H25"/>
    <mergeCell ref="L25:N25"/>
    <mergeCell ref="R8:S8"/>
    <mergeCell ref="C9:E9"/>
    <mergeCell ref="G9:H9"/>
    <mergeCell ref="I9:J9"/>
    <mergeCell ref="K9:L10"/>
    <mergeCell ref="M9:N10"/>
    <mergeCell ref="P9:Q9"/>
    <mergeCell ref="R9:S9"/>
    <mergeCell ref="G10:H10"/>
    <mergeCell ref="I10:J10"/>
    <mergeCell ref="P10:Q10"/>
    <mergeCell ref="R10:S10"/>
    <mergeCell ref="C8:E8"/>
    <mergeCell ref="G8:H8"/>
    <mergeCell ref="I8:J8"/>
    <mergeCell ref="K8:L8"/>
    <mergeCell ref="M8:N8"/>
    <mergeCell ref="P8:Q8"/>
  </mergeCells>
  <conditionalFormatting sqref="C3:AH3">
    <cfRule type="containsText" dxfId="7" priority="5" operator="containsText" text="Péssima">
      <formula>NOT(ISERROR(SEARCH("Péssima",C3)))</formula>
    </cfRule>
    <cfRule type="containsText" dxfId="6" priority="6" operator="containsText" text="Regular">
      <formula>NOT(ISERROR(SEARCH("Regular",C3)))</formula>
    </cfRule>
    <cfRule type="containsText" dxfId="5" priority="7" operator="containsText" text="Ruim">
      <formula>NOT(ISERROR(SEARCH("Ruim",C3)))</formula>
    </cfRule>
    <cfRule type="containsText" dxfId="4" priority="8" operator="containsText" text="Boa">
      <formula>NOT(ISERROR(SEARCH("Boa",C3)))</formula>
    </cfRule>
  </conditionalFormatting>
  <conditionalFormatting sqref="AL3:BQ3">
    <cfRule type="containsText" dxfId="3" priority="1" operator="containsText" text="Péssima">
      <formula>NOT(ISERROR(SEARCH("Péssima",AL3)))</formula>
    </cfRule>
    <cfRule type="containsText" dxfId="2" priority="2" operator="containsText" text="Regular">
      <formula>NOT(ISERROR(SEARCH("Regular",AL3)))</formula>
    </cfRule>
    <cfRule type="containsText" dxfId="1" priority="3" operator="containsText" text="Ruim">
      <formula>NOT(ISERROR(SEARCH("Ruim",AL3)))</formula>
    </cfRule>
    <cfRule type="containsText" dxfId="0" priority="4" operator="containsText" text="Boa">
      <formula>NOT(ISERROR(SEARCH("Boa",AL3)))</formula>
    </cfRule>
  </conditionalFormatting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zoomScale="80" zoomScaleNormal="80" workbookViewId="0">
      <selection activeCell="B18" sqref="B18"/>
    </sheetView>
  </sheetViews>
  <sheetFormatPr defaultColWidth="11" defaultRowHeight="15.75" x14ac:dyDescent="0.25"/>
  <sheetData>
    <row r="1" spans="1:2" x14ac:dyDescent="0.25">
      <c r="A1" t="s">
        <v>68</v>
      </c>
      <c r="B1" t="s">
        <v>69</v>
      </c>
    </row>
    <row r="2" spans="1:2" x14ac:dyDescent="0.25">
      <c r="A2">
        <v>2010</v>
      </c>
      <c r="B2">
        <v>243</v>
      </c>
    </row>
    <row r="3" spans="1:2" x14ac:dyDescent="0.25">
      <c r="A3">
        <v>2011</v>
      </c>
      <c r="B3">
        <v>240</v>
      </c>
    </row>
    <row r="4" spans="1:2" x14ac:dyDescent="0.25">
      <c r="A4">
        <v>2012</v>
      </c>
      <c r="B4">
        <v>240</v>
      </c>
    </row>
    <row r="5" spans="1:2" x14ac:dyDescent="0.25">
      <c r="A5">
        <v>2013</v>
      </c>
      <c r="B5">
        <v>177</v>
      </c>
    </row>
    <row r="6" spans="1:2" x14ac:dyDescent="0.25">
      <c r="A6">
        <v>2014</v>
      </c>
      <c r="B6">
        <v>71</v>
      </c>
    </row>
    <row r="7" spans="1:2" x14ac:dyDescent="0.25">
      <c r="A7">
        <v>2015</v>
      </c>
      <c r="B7">
        <v>154.69999999999999</v>
      </c>
    </row>
    <row r="8" spans="1:2" x14ac:dyDescent="0.25">
      <c r="A8">
        <v>2016</v>
      </c>
      <c r="B8">
        <v>137</v>
      </c>
    </row>
    <row r="9" spans="1:2" x14ac:dyDescent="0.25">
      <c r="A9">
        <v>2017</v>
      </c>
      <c r="B9">
        <v>130</v>
      </c>
    </row>
    <row r="10" spans="1:2" x14ac:dyDescent="0.25">
      <c r="A10">
        <v>2018</v>
      </c>
      <c r="B10">
        <v>122</v>
      </c>
    </row>
    <row r="11" spans="1:2" x14ac:dyDescent="0.25">
      <c r="A11">
        <v>2019</v>
      </c>
      <c r="B11">
        <v>163</v>
      </c>
    </row>
    <row r="12" spans="1:2" x14ac:dyDescent="0.25">
      <c r="A12">
        <v>2020</v>
      </c>
      <c r="B12">
        <v>150</v>
      </c>
    </row>
    <row r="13" spans="1:2" ht="30" customHeight="1" x14ac:dyDescent="0.25">
      <c r="A13">
        <v>2021</v>
      </c>
      <c r="B13">
        <v>85</v>
      </c>
    </row>
    <row r="14" spans="1:2" x14ac:dyDescent="0.25">
      <c r="A14">
        <v>2022</v>
      </c>
      <c r="B14">
        <v>64</v>
      </c>
    </row>
    <row r="15" spans="1:2" x14ac:dyDescent="0.25">
      <c r="A15">
        <v>2023</v>
      </c>
      <c r="B15">
        <v>160</v>
      </c>
    </row>
    <row r="16" spans="1:2" x14ac:dyDescent="0.25">
      <c r="A16">
        <v>2024</v>
      </c>
      <c r="B16">
        <v>207</v>
      </c>
    </row>
    <row r="17" spans="1:2" x14ac:dyDescent="0.25">
      <c r="A17">
        <v>2025</v>
      </c>
      <c r="B17">
        <v>174</v>
      </c>
    </row>
  </sheetData>
  <pageMargins left="0.75" right="0.75" top="1" bottom="1" header="0.5" footer="0.5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54A723CAC347498C83DF6463BC9C21" ma:contentTypeVersion="13" ma:contentTypeDescription="Crie um novo documento." ma:contentTypeScope="" ma:versionID="1d9fd7dff0d3d50355d826d0c23cc3fe">
  <xsd:schema xmlns:xsd="http://www.w3.org/2001/XMLSchema" xmlns:xs="http://www.w3.org/2001/XMLSchema" xmlns:p="http://schemas.microsoft.com/office/2006/metadata/properties" xmlns:ns2="9b4e2f9f-25c6-49f6-b8c4-b92f1e3b81ad" xmlns:ns3="1a68e024-0ddd-476a-8c68-e8bf2a59ada6" targetNamespace="http://schemas.microsoft.com/office/2006/metadata/properties" ma:root="true" ma:fieldsID="7246c38a4ee9fe5d5be1fc2f1b8dc6bc" ns2:_="" ns3:_="">
    <xsd:import namespace="9b4e2f9f-25c6-49f6-b8c4-b92f1e3b81ad"/>
    <xsd:import namespace="1a68e024-0ddd-476a-8c68-e8bf2a59a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e2f9f-25c6-49f6-b8c4-b92f1e3b81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8e024-0ddd-476a-8c68-e8bf2a59a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6BCA03-CB93-4BBF-ADD9-BC9593DCA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e2f9f-25c6-49f6-b8c4-b92f1e3b81ad"/>
    <ds:schemaRef ds:uri="1a68e024-0ddd-476a-8c68-e8bf2a59a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4FE89-4DD8-439E-989A-2625B4616F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01B08-F3D2-4F1D-A37F-1FE397FBD4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Mancha</vt:lpstr>
      <vt:lpstr>Gráfico evolução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Malu Ribeiro</dc:creator>
  <cp:lastModifiedBy>Gustavo Veronesi</cp:lastModifiedBy>
  <dcterms:created xsi:type="dcterms:W3CDTF">2016-08-24T04:07:02Z</dcterms:created>
  <dcterms:modified xsi:type="dcterms:W3CDTF">2025-08-27T21:30:15Z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0x010100BF54A723CAC347498C83DF6463BC9C21</vt:lpwstr>
  </property>
</Properties>
</file>