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https://sosma-my.sharepoint.com/personal/aline_sosma_org_br/Documents/Documentos/Observando os Rios/Relatório anual/2026/Material para diagramação - Copia/"/>
    </mc:Choice>
  </mc:AlternateContent>
  <xr:revisionPtr revIDLastSave="1655" documentId="13_ncr:1_{0602B215-5D1A-4D22-BFCE-06DCC4BC2D57}" xr6:coauthVersionLast="47" xr6:coauthVersionMax="47" xr10:uidLastSave="{29E6B2D7-12AC-482D-8B98-4B86D04C1000}"/>
  <bookViews>
    <workbookView xWindow="-110" yWindow="-110" windowWidth="19420" windowHeight="11500" tabRatio="839" firstSheet="2" activeTab="17" xr2:uid="{00000000-000D-0000-FFFF-FFFF00000000}"/>
  </bookViews>
  <sheets>
    <sheet name="Histórico IQA (invertido)" sheetId="42" state="hidden" r:id="rId1"/>
    <sheet name="Comparativo IQA 2024-2025" sheetId="32" r:id="rId2"/>
    <sheet name="AL" sheetId="7" r:id="rId3"/>
    <sheet name="CE" sheetId="9" r:id="rId4"/>
    <sheet name="DF" sheetId="10" state="hidden" r:id="rId5"/>
    <sheet name="ES" sheetId="11" r:id="rId6"/>
    <sheet name="MS" sheetId="26" r:id="rId7"/>
    <sheet name="MG" sheetId="13" r:id="rId8"/>
    <sheet name="PB" sheetId="14" r:id="rId9"/>
    <sheet name="PE" sheetId="15" r:id="rId10"/>
    <sheet name="PI" sheetId="16" r:id="rId11"/>
    <sheet name="RJ" sheetId="18" r:id="rId12"/>
    <sheet name="RN" sheetId="19" r:id="rId13"/>
    <sheet name="RS" sheetId="20" r:id="rId14"/>
    <sheet name="SC" sheetId="21" r:id="rId15"/>
    <sheet name="SP" sheetId="27" r:id="rId16"/>
    <sheet name="SE" sheetId="33" r:id="rId17"/>
    <sheet name="Comparativo IQA Pantanal 24-25" sheetId="48" r:id="rId18"/>
  </sheets>
  <definedNames>
    <definedName name="_xlnm._FilterDatabase" localSheetId="1" hidden="1">'Comparativo IQA 2024-2025'!$A$1:$F$127</definedName>
    <definedName name="_xlnm._FilterDatabase" localSheetId="15" hidden="1">SP!$A$1:$F$63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7" i="42" l="1"/>
  <c r="X7" i="42"/>
  <c r="L6" i="10" l="1"/>
  <c r="J6" i="10"/>
  <c r="L5" i="10"/>
  <c r="J5" i="10"/>
  <c r="L4" i="10"/>
  <c r="J4" i="10"/>
  <c r="L3" i="10"/>
  <c r="J3" i="10"/>
  <c r="L2" i="10"/>
  <c r="J2" i="10"/>
  <c r="J7" i="10" l="1"/>
  <c r="K3" i="10" s="1"/>
  <c r="L7" i="10"/>
  <c r="M4" i="10" s="1"/>
  <c r="M2" i="10" l="1"/>
  <c r="M7" i="10" s="1"/>
  <c r="K2" i="10"/>
  <c r="K7" i="10" s="1"/>
  <c r="K5" i="10"/>
  <c r="M6" i="10"/>
  <c r="K6" i="10"/>
  <c r="M3" i="10"/>
  <c r="M5" i="10"/>
  <c r="K4" i="10"/>
  <c r="I5" i="20" l="1"/>
  <c r="I5" i="18"/>
  <c r="K5" i="9"/>
  <c r="I6" i="9"/>
  <c r="K6" i="9"/>
  <c r="K3" i="9"/>
  <c r="I4" i="9"/>
  <c r="I2" i="9"/>
  <c r="K4" i="9"/>
  <c r="I3" i="9"/>
  <c r="I5" i="9"/>
  <c r="K2" i="9"/>
  <c r="K5" i="26"/>
  <c r="K3" i="26"/>
  <c r="K6" i="26"/>
  <c r="I6" i="26"/>
  <c r="I4" i="26"/>
  <c r="I2" i="26"/>
  <c r="I5" i="26"/>
  <c r="I3" i="26"/>
  <c r="K2" i="26"/>
  <c r="K4" i="26"/>
  <c r="I5" i="15"/>
  <c r="K5" i="15"/>
  <c r="K5" i="18"/>
  <c r="K6" i="18"/>
  <c r="K4" i="20"/>
  <c r="I3" i="20"/>
  <c r="I4" i="20"/>
  <c r="K3" i="20"/>
  <c r="I2" i="20"/>
  <c r="K2" i="20"/>
  <c r="K5" i="20"/>
  <c r="K3" i="18"/>
  <c r="I6" i="18"/>
  <c r="I6" i="20"/>
  <c r="K6" i="20"/>
  <c r="K4" i="15"/>
  <c r="K2" i="15"/>
  <c r="I3" i="15"/>
  <c r="K3" i="15"/>
  <c r="I4" i="18"/>
  <c r="K6" i="15"/>
  <c r="K4" i="18"/>
  <c r="I4" i="15"/>
  <c r="I6" i="15"/>
  <c r="I3" i="18"/>
  <c r="I2" i="18"/>
  <c r="K2" i="18"/>
  <c r="I2" i="15"/>
  <c r="I4" i="16"/>
  <c r="I3" i="16"/>
  <c r="K6" i="16"/>
  <c r="K4" i="16"/>
  <c r="I5" i="16"/>
  <c r="K2" i="16"/>
  <c r="K3" i="16"/>
  <c r="I2" i="16"/>
  <c r="K5" i="16"/>
  <c r="I6" i="16"/>
  <c r="I3" i="14"/>
  <c r="K5" i="14"/>
  <c r="I2" i="14"/>
  <c r="I5" i="14"/>
  <c r="I4" i="14"/>
  <c r="K4" i="14"/>
  <c r="K2" i="14"/>
  <c r="K6" i="14"/>
  <c r="I6" i="14"/>
  <c r="K3" i="14"/>
  <c r="K5" i="21"/>
  <c r="I5" i="21"/>
  <c r="K3" i="21"/>
  <c r="I6" i="21"/>
  <c r="K6" i="21"/>
  <c r="K4" i="21"/>
  <c r="I3" i="21"/>
  <c r="I4" i="21"/>
  <c r="K2" i="21"/>
  <c r="I2" i="21"/>
  <c r="K6" i="33"/>
  <c r="K4" i="33"/>
  <c r="I3" i="33"/>
  <c r="I5" i="33"/>
  <c r="I2" i="33"/>
  <c r="K3" i="33"/>
  <c r="I6" i="33"/>
  <c r="I4" i="33"/>
  <c r="K2" i="33"/>
  <c r="K5" i="33"/>
  <c r="I3" i="13"/>
  <c r="K4" i="13"/>
  <c r="K6" i="13"/>
  <c r="I5" i="13"/>
  <c r="I6" i="13"/>
  <c r="K5" i="13"/>
  <c r="I4" i="13"/>
  <c r="I2" i="13"/>
  <c r="K2" i="13"/>
  <c r="K3" i="13"/>
  <c r="I5" i="11"/>
  <c r="K5" i="11"/>
  <c r="I6" i="11"/>
  <c r="K4" i="11"/>
  <c r="K6" i="11"/>
  <c r="K2" i="11"/>
  <c r="I4" i="11"/>
  <c r="K3" i="11"/>
  <c r="I3" i="11"/>
  <c r="I2" i="11"/>
  <c r="K3" i="19"/>
  <c r="K4" i="19"/>
  <c r="K6" i="19"/>
  <c r="I3" i="19"/>
  <c r="I6" i="19"/>
  <c r="I4" i="19"/>
  <c r="K2" i="19"/>
  <c r="K5" i="19"/>
  <c r="I2" i="19"/>
  <c r="I5" i="19"/>
  <c r="K2" i="27"/>
  <c r="I4" i="27"/>
  <c r="I3" i="27"/>
  <c r="K6" i="27"/>
  <c r="I6" i="27"/>
  <c r="I5" i="27"/>
  <c r="K3" i="27"/>
  <c r="I2" i="27"/>
  <c r="K4" i="27"/>
  <c r="K5" i="27"/>
  <c r="K7" i="9" l="1"/>
  <c r="L3" i="9" s="1"/>
  <c r="K7" i="18"/>
  <c r="L4" i="18" s="1"/>
  <c r="I7" i="9"/>
  <c r="J2" i="9" s="1"/>
  <c r="I7" i="18"/>
  <c r="J5" i="18" s="1"/>
  <c r="I7" i="15"/>
  <c r="J4" i="15" s="1"/>
  <c r="K7" i="20"/>
  <c r="L2" i="20" s="1"/>
  <c r="I7" i="20"/>
  <c r="J5" i="20" s="1"/>
  <c r="I7" i="26"/>
  <c r="J4" i="26" s="1"/>
  <c r="K7" i="26"/>
  <c r="L3" i="26" s="1"/>
  <c r="K7" i="15"/>
  <c r="L2" i="15" s="1"/>
  <c r="I7" i="27"/>
  <c r="J2" i="27" s="1"/>
  <c r="K7" i="19"/>
  <c r="L2" i="19" s="1"/>
  <c r="I7" i="11"/>
  <c r="J2" i="11" s="1"/>
  <c r="I7" i="21"/>
  <c r="J2" i="21" s="1"/>
  <c r="I7" i="19"/>
  <c r="J5" i="19" s="1"/>
  <c r="K7" i="11"/>
  <c r="L2" i="11" s="1"/>
  <c r="K7" i="21"/>
  <c r="L3" i="21" s="1"/>
  <c r="K7" i="16"/>
  <c r="L3" i="16" s="1"/>
  <c r="K7" i="13"/>
  <c r="L6" i="13" s="1"/>
  <c r="K7" i="27"/>
  <c r="L4" i="27" s="1"/>
  <c r="I7" i="13"/>
  <c r="J5" i="13" s="1"/>
  <c r="K7" i="33"/>
  <c r="L2" i="33" s="1"/>
  <c r="I7" i="33"/>
  <c r="J3" i="33" s="1"/>
  <c r="K7" i="14"/>
  <c r="L3" i="14" s="1"/>
  <c r="I7" i="14"/>
  <c r="J3" i="14" s="1"/>
  <c r="I7" i="16"/>
  <c r="J5" i="16" s="1"/>
  <c r="J3" i="9" l="1"/>
  <c r="J4" i="9"/>
  <c r="L5" i="9"/>
  <c r="L2" i="9"/>
  <c r="J5" i="9"/>
  <c r="J6" i="9"/>
  <c r="L4" i="9"/>
  <c r="L6" i="9"/>
  <c r="L6" i="18"/>
  <c r="L5" i="18"/>
  <c r="L3" i="19"/>
  <c r="L3" i="18"/>
  <c r="L2" i="18"/>
  <c r="J2" i="20"/>
  <c r="L3" i="20"/>
  <c r="J4" i="18"/>
  <c r="J4" i="20"/>
  <c r="L5" i="19"/>
  <c r="L4" i="19"/>
  <c r="J3" i="20"/>
  <c r="J6" i="15"/>
  <c r="J3" i="15"/>
  <c r="J2" i="15"/>
  <c r="J5" i="15"/>
  <c r="J3" i="18"/>
  <c r="J2" i="18"/>
  <c r="J6" i="18"/>
  <c r="L5" i="20"/>
  <c r="L6" i="20"/>
  <c r="L4" i="20"/>
  <c r="J6" i="20"/>
  <c r="L5" i="15"/>
  <c r="J6" i="26"/>
  <c r="L5" i="26"/>
  <c r="L2" i="26"/>
  <c r="L4" i="26"/>
  <c r="L6" i="26"/>
  <c r="J3" i="26"/>
  <c r="J2" i="26"/>
  <c r="J5" i="26"/>
  <c r="J6" i="21"/>
  <c r="L3" i="15"/>
  <c r="L4" i="15"/>
  <c r="L6" i="15"/>
  <c r="J3" i="11"/>
  <c r="J5" i="11"/>
  <c r="L4" i="16"/>
  <c r="L4" i="11"/>
  <c r="L3" i="11"/>
  <c r="L6" i="11"/>
  <c r="L5" i="16"/>
  <c r="J6" i="19"/>
  <c r="J6" i="27"/>
  <c r="J4" i="27"/>
  <c r="J4" i="21"/>
  <c r="J5" i="27"/>
  <c r="J3" i="19"/>
  <c r="J5" i="21"/>
  <c r="J3" i="21"/>
  <c r="L5" i="21"/>
  <c r="J6" i="11"/>
  <c r="L6" i="19"/>
  <c r="L6" i="21"/>
  <c r="J3" i="27"/>
  <c r="L2" i="16"/>
  <c r="L2" i="21"/>
  <c r="J2" i="19"/>
  <c r="J4" i="16"/>
  <c r="J2" i="13"/>
  <c r="L6" i="16"/>
  <c r="L4" i="21"/>
  <c r="J3" i="16"/>
  <c r="L4" i="13"/>
  <c r="L5" i="11"/>
  <c r="J4" i="11"/>
  <c r="J2" i="16"/>
  <c r="J2" i="14"/>
  <c r="J4" i="19"/>
  <c r="L2" i="14"/>
  <c r="J2" i="33"/>
  <c r="J3" i="13"/>
  <c r="L2" i="27"/>
  <c r="J5" i="14"/>
  <c r="L3" i="33"/>
  <c r="L2" i="13"/>
  <c r="J4" i="14"/>
  <c r="J5" i="33"/>
  <c r="L5" i="13"/>
  <c r="J4" i="13"/>
  <c r="L6" i="27"/>
  <c r="L6" i="14"/>
  <c r="L5" i="33"/>
  <c r="J6" i="14"/>
  <c r="J6" i="33"/>
  <c r="L3" i="13"/>
  <c r="L6" i="33"/>
  <c r="J6" i="16"/>
  <c r="L5" i="27"/>
  <c r="L4" i="14"/>
  <c r="J4" i="33"/>
  <c r="L3" i="27"/>
  <c r="L4" i="33"/>
  <c r="J6" i="13"/>
  <c r="L5" i="14"/>
  <c r="L7" i="18" l="1"/>
  <c r="J7" i="9"/>
  <c r="L7" i="9"/>
  <c r="J7" i="20"/>
  <c r="J7" i="15"/>
  <c r="L7" i="19"/>
  <c r="J7" i="18"/>
  <c r="L7" i="20"/>
  <c r="L7" i="16"/>
  <c r="J7" i="11"/>
  <c r="L7" i="21"/>
  <c r="L7" i="11"/>
  <c r="L7" i="15"/>
  <c r="J7" i="26"/>
  <c r="L7" i="26"/>
  <c r="J7" i="13"/>
  <c r="J7" i="19"/>
  <c r="J7" i="27"/>
  <c r="J7" i="21"/>
  <c r="J7" i="14"/>
  <c r="J7" i="16"/>
  <c r="L7" i="33"/>
  <c r="J7" i="33"/>
  <c r="L7" i="14"/>
  <c r="L7" i="13"/>
  <c r="L7" i="27"/>
</calcChain>
</file>

<file path=xl/sharedStrings.xml><?xml version="1.0" encoding="utf-8"?>
<sst xmlns="http://schemas.openxmlformats.org/spreadsheetml/2006/main" count="1501" uniqueCount="304">
  <si>
    <t>Estado</t>
  </si>
  <si>
    <t>Município</t>
  </si>
  <si>
    <t>Grupo</t>
  </si>
  <si>
    <t>Ponto de Monitoramento</t>
  </si>
  <si>
    <t>IQA</t>
  </si>
  <si>
    <t>Ruim</t>
  </si>
  <si>
    <t>Regular</t>
  </si>
  <si>
    <t>Boa</t>
  </si>
  <si>
    <t>Ótima</t>
  </si>
  <si>
    <t>Total</t>
  </si>
  <si>
    <t>Péssima</t>
  </si>
  <si>
    <t>Resultados</t>
  </si>
  <si>
    <t>2020 (jan-dez)</t>
  </si>
  <si>
    <t>2021 (jan-dez)</t>
  </si>
  <si>
    <t>ÓTIMA</t>
  </si>
  <si>
    <t>BOA</t>
  </si>
  <si>
    <t>REGULAR</t>
  </si>
  <si>
    <t>RUIM</t>
  </si>
  <si>
    <t>PÉSSIMA</t>
  </si>
  <si>
    <t>TOTAL</t>
  </si>
  <si>
    <t>Alagoas</t>
  </si>
  <si>
    <t>Coruripe</t>
  </si>
  <si>
    <t>Instituto Amigos da Natureza - INAN</t>
  </si>
  <si>
    <t>Maceió</t>
  </si>
  <si>
    <t>Instituto Biota de Conservação</t>
  </si>
  <si>
    <t>Penedo</t>
  </si>
  <si>
    <t>UFAL - Universidade Federal de Alagoas - PENEDO</t>
  </si>
  <si>
    <t>Ceará</t>
  </si>
  <si>
    <t>Fortaleza</t>
  </si>
  <si>
    <t>Espírito Santo</t>
  </si>
  <si>
    <t>Minas Gerais</t>
  </si>
  <si>
    <t>Mato Grosso do Sul</t>
  </si>
  <si>
    <t>Bonito</t>
  </si>
  <si>
    <t>Paraíba</t>
  </si>
  <si>
    <t>João Pessoa</t>
  </si>
  <si>
    <t>Congregação Holística da Paraíba - Escola Viva Olho do Tempo</t>
  </si>
  <si>
    <t>Sanhauá em Águas Limpas</t>
  </si>
  <si>
    <t>Fundação Mamíferos Aquáticos</t>
  </si>
  <si>
    <t>Rio Tinto</t>
  </si>
  <si>
    <t>Fundação Mamíferos Aquáticos 2</t>
  </si>
  <si>
    <t>Pernambuco</t>
  </si>
  <si>
    <t>Limoeiro</t>
  </si>
  <si>
    <t>Amatur</t>
  </si>
  <si>
    <t>Olinda</t>
  </si>
  <si>
    <t>Espaço Ciência Chico Science</t>
  </si>
  <si>
    <t>Recife</t>
  </si>
  <si>
    <t>Instituto Bioma Brasil</t>
  </si>
  <si>
    <t>Piauí</t>
  </si>
  <si>
    <t>Teresina</t>
  </si>
  <si>
    <t>Solar - Floresta Fóssil</t>
  </si>
  <si>
    <t>Rio de Janeiro</t>
  </si>
  <si>
    <t>Itaocara</t>
  </si>
  <si>
    <t>Projeto Piabanha 1</t>
  </si>
  <si>
    <t>Projeto Piabanha 2</t>
  </si>
  <si>
    <t>Projeto Piabanha 3</t>
  </si>
  <si>
    <t>IFRJ - MAMigos</t>
  </si>
  <si>
    <t>Parque Estadual do Grajaú</t>
  </si>
  <si>
    <t>Rio do Rio 2</t>
  </si>
  <si>
    <t>Rio do Rio 3</t>
  </si>
  <si>
    <t>Voluntários PNT Rio Tijuca</t>
  </si>
  <si>
    <t>Rio Grande do Norte</t>
  </si>
  <si>
    <t>Natal</t>
  </si>
  <si>
    <t>Gamboa do Jaguaribe</t>
  </si>
  <si>
    <t>Rio Grande do Sul</t>
  </si>
  <si>
    <t>Canoas</t>
  </si>
  <si>
    <t>Grupo SOS Bacia do Gravataí</t>
  </si>
  <si>
    <t>SOS Bacia Rio Gravataí</t>
  </si>
  <si>
    <t>Dois Irmãos</t>
  </si>
  <si>
    <t>Lindolfo Collor</t>
  </si>
  <si>
    <t>Arroio Serraria</t>
  </si>
  <si>
    <t>Santa Catarina</t>
  </si>
  <si>
    <t>Florianópolis</t>
  </si>
  <si>
    <t>Capivari</t>
  </si>
  <si>
    <t>Sergipe</t>
  </si>
  <si>
    <t>Aracaju</t>
  </si>
  <si>
    <t>Cajueiro</t>
  </si>
  <si>
    <t>Capitania dos Portos de Sergipe</t>
  </si>
  <si>
    <t>Nossa Senhora do Socorro</t>
  </si>
  <si>
    <t>Orlinha do São Brás</t>
  </si>
  <si>
    <t>São Cristóvão</t>
  </si>
  <si>
    <t>UFS São Cristovão</t>
  </si>
  <si>
    <t>São Paulo</t>
  </si>
  <si>
    <t>Amparo</t>
  </si>
  <si>
    <t>Voluntários Ypê 1</t>
  </si>
  <si>
    <t>Aparecida</t>
  </si>
  <si>
    <t>Paraíba do Sul - Beira Rio - Aparecida</t>
  </si>
  <si>
    <t>Paraíba do Sul - Porto Itaguaçu - Aparecida</t>
  </si>
  <si>
    <t>Barra Bonita</t>
  </si>
  <si>
    <t>SESI Barra Bonita</t>
  </si>
  <si>
    <t>Cabreúva</t>
  </si>
  <si>
    <t>Projeto Observando o Ribeirão Cabreúva</t>
  </si>
  <si>
    <t>Campinas</t>
  </si>
  <si>
    <t>Voluntários Ypê - Campinas 1</t>
  </si>
  <si>
    <t>Guaratinguetá</t>
  </si>
  <si>
    <t>Paraíba do Sul - Guaratinguetá</t>
  </si>
  <si>
    <t>Guarulhos</t>
  </si>
  <si>
    <t>Observando O Tietê - Guarulhos</t>
  </si>
  <si>
    <t>Ilhabela</t>
  </si>
  <si>
    <t>IIS/ AMAB Sul</t>
  </si>
  <si>
    <t>IIS/ Associação Barreiros</t>
  </si>
  <si>
    <t>Itapecerica da Serra</t>
  </si>
  <si>
    <t>BIPI - Biblioteca Popular de Itaquaciara Dona Nélida</t>
  </si>
  <si>
    <t>Mauá</t>
  </si>
  <si>
    <t>EM Cora Coralina</t>
  </si>
  <si>
    <t>Piracicaba</t>
  </si>
  <si>
    <t>Salto</t>
  </si>
  <si>
    <t>G.E Tapera 215º</t>
  </si>
  <si>
    <t>GE Tapera 2</t>
  </si>
  <si>
    <t>Voluntários Ypê</t>
  </si>
  <si>
    <t>São Caetano do Sul</t>
  </si>
  <si>
    <t>BIGUÁ/PROJETO IPH ÍNDICE DE POLUENTES HÍDRICOS</t>
  </si>
  <si>
    <t>A Voz dos Rios</t>
  </si>
  <si>
    <t>A Voz dos Rios 2</t>
  </si>
  <si>
    <t>A Voz dos Rios 3</t>
  </si>
  <si>
    <t>Colégio Mater Dei</t>
  </si>
  <si>
    <t>São Sebastião</t>
  </si>
  <si>
    <t>Ascam</t>
  </si>
  <si>
    <t>Desengarrafando Mentes</t>
  </si>
  <si>
    <t>Sociedade Educacional Raízes</t>
  </si>
  <si>
    <t>São Sebastião da Grama</t>
  </si>
  <si>
    <t>Fazenda Cachoeira da Grama</t>
  </si>
  <si>
    <t>Fazenda Recreio</t>
  </si>
  <si>
    <t>Sorocaba</t>
  </si>
  <si>
    <t>REA Unesp Sorocaba</t>
  </si>
  <si>
    <t>Suzano</t>
  </si>
  <si>
    <t>2022 (jan-dez)</t>
  </si>
  <si>
    <t>IIS/ EE Dr Gabriel Ribeiro dos Santos</t>
  </si>
  <si>
    <t>IIS/ Instituto Tiê</t>
  </si>
  <si>
    <t>Inan - Instituto Amigos da Natureza</t>
  </si>
  <si>
    <t>Japaratinga</t>
  </si>
  <si>
    <t>IFAL - Instituto Federal de Alagoas</t>
  </si>
  <si>
    <t>Jequiá da Praia</t>
  </si>
  <si>
    <t>Maragogi</t>
  </si>
  <si>
    <t>Linhares</t>
  </si>
  <si>
    <t>EEEFM JOSE DE CALDAS BRITO</t>
  </si>
  <si>
    <t>Lagoa do Aviso</t>
  </si>
  <si>
    <t>Arês</t>
  </si>
  <si>
    <t>Grupo Guarairas</t>
  </si>
  <si>
    <t>EE Virgilio Várzea</t>
  </si>
  <si>
    <t>EE Virgilio Várzea 2</t>
  </si>
  <si>
    <t>Escola do Futuro - EBM Mâncio Costa</t>
  </si>
  <si>
    <t>Pacatuba</t>
  </si>
  <si>
    <t>Colégio Estadual Nossa Senhora Santana</t>
  </si>
  <si>
    <t>IIS/ EM Paulo Renato Costa Souza</t>
  </si>
  <si>
    <t>Ribeirão Pires</t>
  </si>
  <si>
    <t>Ação Ecológica - I</t>
  </si>
  <si>
    <t>Ação Ecológica - II</t>
  </si>
  <si>
    <t>Colégio Objetivo - Luis Góis</t>
  </si>
  <si>
    <t>IQA 2022</t>
  </si>
  <si>
    <t>Rio Coruripe</t>
  </si>
  <si>
    <t>Riacho Adriana</t>
  </si>
  <si>
    <t>Rio Piauí</t>
  </si>
  <si>
    <t>Rio Salgado</t>
  </si>
  <si>
    <t>Rio Jequiá</t>
  </si>
  <si>
    <t>Riacho Doce</t>
  </si>
  <si>
    <t>Rio Pratagy</t>
  </si>
  <si>
    <t>Rio Maragogi</t>
  </si>
  <si>
    <t>Rio Persinunga</t>
  </si>
  <si>
    <t>Rio São Francisco</t>
  </si>
  <si>
    <t>Rio Ceará</t>
  </si>
  <si>
    <t>Carangola</t>
  </si>
  <si>
    <t>Grupo Carangola</t>
  </si>
  <si>
    <t>Rio Carangola</t>
  </si>
  <si>
    <t>Observando o Rio Carangola</t>
  </si>
  <si>
    <t>Conde</t>
  </si>
  <si>
    <t>Congregação Holística da Paraíba - Escola Viva Olho do Tempo 2</t>
  </si>
  <si>
    <t>Rio Jacoca</t>
  </si>
  <si>
    <t>Rio Gramame</t>
  </si>
  <si>
    <t>Rio Sanhauá</t>
  </si>
  <si>
    <t>Rio Mamanguape</t>
  </si>
  <si>
    <t>Jaboatão dos Guararapes</t>
  </si>
  <si>
    <t>Observatório e Memorial do Rio Jaboatão (Comissão Ambiental de Jaboatão dos Guararapes e Juventude Lixo Zero - Hub Jaboatão)</t>
  </si>
  <si>
    <t>Rio Jaboatão</t>
  </si>
  <si>
    <t>Rio Capibaribe</t>
  </si>
  <si>
    <t>Rio Beberibe</t>
  </si>
  <si>
    <t>Rio Poti</t>
  </si>
  <si>
    <t>Rio Paraíba do Sul</t>
  </si>
  <si>
    <t>Paracambi</t>
  </si>
  <si>
    <t>IFRJ - Paracambi 2</t>
  </si>
  <si>
    <t>Rio dos Ipês</t>
  </si>
  <si>
    <t>Rio Joana</t>
  </si>
  <si>
    <t>Rio Perdido</t>
  </si>
  <si>
    <t>Rio Carioca</t>
  </si>
  <si>
    <t>TUAS</t>
  </si>
  <si>
    <t>Rio Trapicheiros</t>
  </si>
  <si>
    <t>Rio Tijuca</t>
  </si>
  <si>
    <t>Rio Limoal</t>
  </si>
  <si>
    <t>Macaíba</t>
  </si>
  <si>
    <t>Solar Ferreiro Torto</t>
  </si>
  <si>
    <t>Rio Jundiaí (RN)</t>
  </si>
  <si>
    <t>Arroio das Garças</t>
  </si>
  <si>
    <t>Rio Gravataí</t>
  </si>
  <si>
    <t>Arroio Feitoria</t>
  </si>
  <si>
    <t>EETQAW - Escola Estadual Técnica Affonso Wolf</t>
  </si>
  <si>
    <t>Rio Papaquara</t>
  </si>
  <si>
    <t>Rio do Brás</t>
  </si>
  <si>
    <t>Rio Ratones</t>
  </si>
  <si>
    <t>Rio Sergipe</t>
  </si>
  <si>
    <t>Rio Vaza-Barris</t>
  </si>
  <si>
    <t>Rio do Sal</t>
  </si>
  <si>
    <t>Rio Betume</t>
  </si>
  <si>
    <t>Rio Camanducaia</t>
  </si>
  <si>
    <t>Rio Tietê</t>
  </si>
  <si>
    <t>Atibaia</t>
  </si>
  <si>
    <t>Seu Onofre</t>
  </si>
  <si>
    <t>Ribeirão do Onofre</t>
  </si>
  <si>
    <t>Ribeirão Cabreúva</t>
  </si>
  <si>
    <t>Voluntários Ypê - Campinas</t>
  </si>
  <si>
    <t>Ribeirão Rio das Pedras</t>
  </si>
  <si>
    <t>Rio Anhumas</t>
  </si>
  <si>
    <t>Córrego da Feiticeira</t>
  </si>
  <si>
    <t>Córrego Ribeirão</t>
  </si>
  <si>
    <t>Córrego Cachoeira</t>
  </si>
  <si>
    <t>Córrego Itaguaçu/ Itaquanduba</t>
  </si>
  <si>
    <t>Córrego Camarão</t>
  </si>
  <si>
    <t>Ribeirão Água Branca</t>
  </si>
  <si>
    <t>Córrego Paquera</t>
  </si>
  <si>
    <t>Rio Itaquaciara</t>
  </si>
  <si>
    <t>Lindóia</t>
  </si>
  <si>
    <t>Observando o Rio do Peixe</t>
  </si>
  <si>
    <t>Rio do Peixe</t>
  </si>
  <si>
    <t>Nascente do Rio Tamanduateí</t>
  </si>
  <si>
    <t>Remo Piracicaba</t>
  </si>
  <si>
    <t>Rio Piracicaba</t>
  </si>
  <si>
    <t>Rio Taiaçupeba-Mirim</t>
  </si>
  <si>
    <t>Rio Piraí</t>
  </si>
  <si>
    <t>Santo André</t>
  </si>
  <si>
    <t>Rio Comprido + UFABC</t>
  </si>
  <si>
    <t>Rio Comprido</t>
  </si>
  <si>
    <t>Ribeirão dos Meninos</t>
  </si>
  <si>
    <t>Rio Pinheiros</t>
  </si>
  <si>
    <t>Córrego do Sapateiro (Lago do Parque Ibirapuera)</t>
  </si>
  <si>
    <t>Córrego do Sapateiro</t>
  </si>
  <si>
    <t>Córrego São José</t>
  </si>
  <si>
    <t>Riacho Água Podre</t>
  </si>
  <si>
    <t>Parque M'Boi Mirim</t>
  </si>
  <si>
    <t>Riacho Formador do Lago do Parque</t>
  </si>
  <si>
    <t>SESC Interlagos</t>
  </si>
  <si>
    <t>Represa Billings</t>
  </si>
  <si>
    <t>UNISA</t>
  </si>
  <si>
    <t>Rio Cambury</t>
  </si>
  <si>
    <t>Rio Maresias</t>
  </si>
  <si>
    <t>Rio Boiçucanga</t>
  </si>
  <si>
    <t>Córrego Água Limpa</t>
  </si>
  <si>
    <t>Córrego Recreio</t>
  </si>
  <si>
    <t>Córrego Grande</t>
  </si>
  <si>
    <t>Rio Sorocaba</t>
  </si>
  <si>
    <t>UNISO BIO</t>
  </si>
  <si>
    <t>Rio Piragibú-Mirim</t>
  </si>
  <si>
    <t>Equipe Observando os Rios - Suzano</t>
  </si>
  <si>
    <t>Córrego do Balainho</t>
  </si>
  <si>
    <t>Rio monitorado</t>
  </si>
  <si>
    <t>IQA 2023</t>
  </si>
  <si>
    <t>2023 (jan-dez)</t>
  </si>
  <si>
    <t>IQA 2024</t>
  </si>
  <si>
    <t>Mogi das Cruzes</t>
  </si>
  <si>
    <t>Equipe Observando os Rios - Mogi das Cruzes 2</t>
  </si>
  <si>
    <t>2024 (jan-dez)</t>
  </si>
  <si>
    <t>Itapemirim</t>
  </si>
  <si>
    <t>Rio Itapemirim</t>
  </si>
  <si>
    <t>Vargem Alta</t>
  </si>
  <si>
    <t>EMEB Pedro Milaneze Altoé</t>
  </si>
  <si>
    <t>Rio Fruteiras</t>
  </si>
  <si>
    <t>Reserva Águia Branca</t>
  </si>
  <si>
    <t>Reserva Águia Branca - Caetés</t>
  </si>
  <si>
    <t>Córrego Caetés</t>
  </si>
  <si>
    <t>IASB - Porto da Ilha</t>
  </si>
  <si>
    <t>Rio Formoso</t>
  </si>
  <si>
    <t>Arroio da Direita</t>
  </si>
  <si>
    <t>Equipe Obervando os Rios - Mogi das Cruzes 1</t>
  </si>
  <si>
    <t>Santana de Parnaíba</t>
  </si>
  <si>
    <t>Colégio Pentágono Alphaville</t>
  </si>
  <si>
    <t>Associação Aclimação</t>
  </si>
  <si>
    <t>Córrego Aclimação</t>
  </si>
  <si>
    <t>Colégio EAG</t>
  </si>
  <si>
    <t>Córrego Pirajussara</t>
  </si>
  <si>
    <t>Colégio Pentágono Morumbi</t>
  </si>
  <si>
    <t>Córrego do Morro do S</t>
  </si>
  <si>
    <t>Parque Linear Jaguaré</t>
  </si>
  <si>
    <t>Ribeirão Jaguaré</t>
  </si>
  <si>
    <t>Parque Santo Dias</t>
  </si>
  <si>
    <t>Afluente do Rio Moenda Velha</t>
  </si>
  <si>
    <t>Bourbon Coffees</t>
  </si>
  <si>
    <t>,</t>
  </si>
  <si>
    <t>Vozes do Rio Ceará</t>
  </si>
  <si>
    <t>Colégio Giordano Bruno e Água Podre</t>
  </si>
  <si>
    <t>EE Helena Zerrenner 1 - Nascente</t>
  </si>
  <si>
    <t>IQA 2025</t>
  </si>
  <si>
    <t>2025 (jan-dez)</t>
  </si>
  <si>
    <t>Rio Santo Antônio</t>
  </si>
  <si>
    <t>Rio Capivari (SC)</t>
  </si>
  <si>
    <t>Rio Jundiaí (PCJ-SP)</t>
  </si>
  <si>
    <t>Fundação Mamíferos Aquáticos - ES</t>
  </si>
  <si>
    <t>Rio Poxim (AL)</t>
  </si>
  <si>
    <t>Rio Jaguaribe (RN)</t>
  </si>
  <si>
    <t>Rio Poxim (SE)</t>
  </si>
  <si>
    <t/>
  </si>
  <si>
    <t>Rio Miranda</t>
  </si>
  <si>
    <t>Salobra</t>
  </si>
  <si>
    <t>Miranda</t>
  </si>
  <si>
    <t>Quilombo Aquiran (Águas do Miranda/Bonito)</t>
  </si>
  <si>
    <t>Rio Aquidauana</t>
  </si>
  <si>
    <t>Chácara São Paulo</t>
  </si>
  <si>
    <t>Aquidauana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</si>
</sst>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"/>
    <numFmt numFmtId="165" formatCode="#,##0_ ;\-#,##0\ "/>
    <numFmt numFmtId="166" formatCode="0.0%"/>
  </numFmts>
  <fonts count="2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9"/>
      <color theme="1"/>
      <name val="Verdana"/>
      <family val="2"/>
    </font>
    <font>
      <sz val="9"/>
      <color theme="1"/>
      <name val="Verdana"/>
      <family val="2"/>
    </font>
    <font>
      <b/>
      <sz val="9"/>
      <color theme="0"/>
      <name val="Verdana"/>
      <family val="2"/>
    </font>
    <font>
      <b/>
      <sz val="9"/>
      <color theme="9" tint="-0.499984740745262"/>
      <name val="Verdana"/>
      <family val="2"/>
    </font>
    <font>
      <b/>
      <sz val="11"/>
      <color theme="9" tint="-0.499984740745262"/>
      <name val="Calibri"/>
      <family val="2"/>
      <scheme val="minor"/>
    </font>
    <font>
      <b/>
      <sz val="9"/>
      <name val="Verdana"/>
      <family val="2"/>
    </font>
    <font>
      <sz val="9"/>
      <color rgb="FFFF0000"/>
      <name val="Verdana"/>
      <family val="2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9" tint="-0.499984740745262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rgb="FF222222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222222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scheme val="minor"/>
    </font>
  </fonts>
  <fills count="3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5" tint="0.79998168889431442"/>
        <bgColor rgb="FFFFFFCC"/>
      </patternFill>
    </fill>
    <fill>
      <patternFill patternType="solid">
        <fgColor theme="5" tint="0.39997558519241921"/>
        <bgColor rgb="FFFFFFCC"/>
      </patternFill>
    </fill>
    <fill>
      <patternFill patternType="solid">
        <fgColor theme="7" tint="0.39997558519241921"/>
        <bgColor rgb="FFFFFFCC"/>
      </patternFill>
    </fill>
    <fill>
      <patternFill patternType="solid">
        <fgColor theme="4" tint="0.59999389629810485"/>
        <bgColor rgb="FFFFFFCC"/>
      </patternFill>
    </fill>
    <fill>
      <patternFill patternType="solid">
        <fgColor theme="2" tint="-0.249977111117893"/>
        <bgColor rgb="FFFFFFCC"/>
      </patternFill>
    </fill>
    <fill>
      <patternFill patternType="solid">
        <fgColor theme="2"/>
        <bgColor rgb="FFFFFFCC"/>
      </patternFill>
    </fill>
    <fill>
      <patternFill patternType="solid">
        <fgColor theme="9" tint="0.39997558519241921"/>
        <bgColor rgb="FFFFFFCC"/>
      </patternFill>
    </fill>
    <fill>
      <patternFill patternType="solid">
        <fgColor theme="7" tint="0.59999389629810485"/>
        <bgColor rgb="FFFFFFCC"/>
      </patternFill>
    </fill>
    <fill>
      <patternFill patternType="solid">
        <fgColor rgb="FF0000FF"/>
        <bgColor rgb="FFFFFFCC"/>
      </patternFill>
    </fill>
    <fill>
      <patternFill patternType="solid">
        <fgColor rgb="FF2FF0F5"/>
        <bgColor rgb="FFFFFFCC"/>
      </patternFill>
    </fill>
    <fill>
      <patternFill patternType="solid">
        <fgColor rgb="FFFFFF00"/>
        <bgColor rgb="FFFFFFCC"/>
      </patternFill>
    </fill>
    <fill>
      <patternFill patternType="solid">
        <fgColor rgb="FFFF0000"/>
        <bgColor rgb="FFFFFFCC"/>
      </patternFill>
    </fill>
    <fill>
      <patternFill patternType="solid">
        <fgColor theme="1" tint="4.9989318521683403E-2"/>
        <bgColor rgb="FFFFFFCC"/>
      </patternFill>
    </fill>
    <fill>
      <patternFill patternType="solid">
        <fgColor rgb="FFF99FAE"/>
        <bgColor rgb="FFFFFFCC"/>
      </patternFill>
    </fill>
    <fill>
      <patternFill patternType="solid">
        <fgColor rgb="FFC1D4D7"/>
        <bgColor rgb="FFFFFFCC"/>
      </patternFill>
    </fill>
    <fill>
      <patternFill patternType="solid">
        <fgColor rgb="FF0000FF"/>
        <bgColor rgb="FF000000"/>
      </patternFill>
    </fill>
    <fill>
      <patternFill patternType="solid">
        <fgColor rgb="FF00FFFF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000000"/>
        <bgColor rgb="FF000000"/>
      </patternFill>
    </fill>
    <fill>
      <patternFill patternType="solid">
        <fgColor rgb="FFFFFFFF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4" fillId="0" borderId="0" applyNumberFormat="0" applyFill="0" applyBorder="0" applyAlignment="0" applyProtection="0"/>
  </cellStyleXfs>
  <cellXfs count="222">
    <xf numFmtId="0" fontId="0" fillId="0" borderId="0" xfId="0"/>
    <xf numFmtId="0" fontId="4" fillId="0" borderId="0" xfId="0" applyFont="1"/>
    <xf numFmtId="164" fontId="4" fillId="0" borderId="0" xfId="0" applyNumberFormat="1" applyFont="1"/>
    <xf numFmtId="164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0" xfId="0" applyFont="1"/>
    <xf numFmtId="0" fontId="6" fillId="0" borderId="0" xfId="0" applyFont="1"/>
    <xf numFmtId="164" fontId="6" fillId="0" borderId="0" xfId="0" applyNumberFormat="1" applyFont="1"/>
    <xf numFmtId="0" fontId="3" fillId="0" borderId="0" xfId="0" applyFont="1"/>
    <xf numFmtId="0" fontId="5" fillId="7" borderId="0" xfId="0" applyFont="1" applyFill="1"/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9" fillId="0" borderId="0" xfId="0" applyFont="1"/>
    <xf numFmtId="0" fontId="3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9" fontId="3" fillId="0" borderId="0" xfId="0" applyNumberFormat="1" applyFont="1"/>
    <xf numFmtId="165" fontId="3" fillId="0" borderId="0" xfId="4" applyNumberFormat="1" applyFont="1" applyAlignment="1"/>
    <xf numFmtId="9" fontId="10" fillId="0" borderId="0" xfId="0" applyNumberFormat="1" applyFont="1"/>
    <xf numFmtId="0" fontId="3" fillId="0" borderId="0" xfId="0" applyFont="1" applyAlignment="1">
      <alignment horizontal="left" vertical="center"/>
    </xf>
    <xf numFmtId="0" fontId="5" fillId="6" borderId="0" xfId="0" applyFont="1" applyFill="1"/>
    <xf numFmtId="0" fontId="8" fillId="4" borderId="0" xfId="0" applyFont="1" applyFill="1"/>
    <xf numFmtId="0" fontId="8" fillId="2" borderId="0" xfId="0" applyFont="1" applyFill="1"/>
    <xf numFmtId="0" fontId="8" fillId="3" borderId="0" xfId="0" applyFont="1" applyFill="1"/>
    <xf numFmtId="166" fontId="5" fillId="6" borderId="0" xfId="2" applyNumberFormat="1" applyFont="1" applyFill="1" applyBorder="1"/>
    <xf numFmtId="166" fontId="8" fillId="4" borderId="0" xfId="2" applyNumberFormat="1" applyFont="1" applyFill="1" applyBorder="1"/>
    <xf numFmtId="166" fontId="8" fillId="2" borderId="0" xfId="2" applyNumberFormat="1" applyFont="1" applyFill="1" applyBorder="1"/>
    <xf numFmtId="166" fontId="8" fillId="3" borderId="0" xfId="2" applyNumberFormat="1" applyFont="1" applyFill="1" applyBorder="1"/>
    <xf numFmtId="166" fontId="5" fillId="7" borderId="0" xfId="2" applyNumberFormat="1" applyFont="1" applyFill="1" applyBorder="1"/>
    <xf numFmtId="0" fontId="11" fillId="0" borderId="0" xfId="0" applyFont="1"/>
    <xf numFmtId="0" fontId="11" fillId="0" borderId="0" xfId="0" applyFont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164" fontId="12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164" fontId="12" fillId="0" borderId="1" xfId="0" applyNumberFormat="1" applyFont="1" applyBorder="1"/>
    <xf numFmtId="0" fontId="13" fillId="0" borderId="0" xfId="0" applyFont="1" applyAlignment="1">
      <alignment horizontal="center" vertical="center"/>
    </xf>
    <xf numFmtId="0" fontId="14" fillId="6" borderId="1" xfId="0" applyFont="1" applyFill="1" applyBorder="1"/>
    <xf numFmtId="166" fontId="14" fillId="6" borderId="1" xfId="2" applyNumberFormat="1" applyFont="1" applyFill="1" applyBorder="1"/>
    <xf numFmtId="0" fontId="12" fillId="0" borderId="0" xfId="0" applyFont="1"/>
    <xf numFmtId="0" fontId="13" fillId="0" borderId="7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3" fillId="0" borderId="1" xfId="0" applyFont="1" applyBorder="1"/>
    <xf numFmtId="0" fontId="15" fillId="4" borderId="1" xfId="0" applyFont="1" applyFill="1" applyBorder="1"/>
    <xf numFmtId="166" fontId="15" fillId="4" borderId="1" xfId="2" applyNumberFormat="1" applyFont="1" applyFill="1" applyBorder="1"/>
    <xf numFmtId="0" fontId="15" fillId="2" borderId="1" xfId="0" applyFont="1" applyFill="1" applyBorder="1"/>
    <xf numFmtId="166" fontId="15" fillId="2" borderId="1" xfId="2" applyNumberFormat="1" applyFont="1" applyFill="1" applyBorder="1"/>
    <xf numFmtId="0" fontId="15" fillId="3" borderId="1" xfId="0" applyFont="1" applyFill="1" applyBorder="1"/>
    <xf numFmtId="166" fontId="15" fillId="3" borderId="1" xfId="2" applyNumberFormat="1" applyFont="1" applyFill="1" applyBorder="1"/>
    <xf numFmtId="0" fontId="13" fillId="0" borderId="1" xfId="0" applyFont="1" applyBorder="1" applyAlignment="1">
      <alignment horizontal="left" vertical="center"/>
    </xf>
    <xf numFmtId="0" fontId="14" fillId="7" borderId="1" xfId="0" applyFont="1" applyFill="1" applyBorder="1"/>
    <xf numFmtId="166" fontId="14" fillId="7" borderId="1" xfId="2" applyNumberFormat="1" applyFont="1" applyFill="1" applyBorder="1"/>
    <xf numFmtId="0" fontId="15" fillId="0" borderId="1" xfId="0" applyFont="1" applyBorder="1"/>
    <xf numFmtId="9" fontId="13" fillId="0" borderId="1" xfId="0" applyNumberFormat="1" applyFont="1" applyBorder="1"/>
    <xf numFmtId="165" fontId="13" fillId="0" borderId="1" xfId="4" applyNumberFormat="1" applyFont="1" applyBorder="1" applyAlignment="1"/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center"/>
    </xf>
    <xf numFmtId="0" fontId="13" fillId="0" borderId="0" xfId="0" applyFont="1"/>
    <xf numFmtId="0" fontId="11" fillId="0" borderId="1" xfId="0" applyFont="1" applyBorder="1" applyAlignment="1">
      <alignment horizontal="center" vertical="center"/>
    </xf>
    <xf numFmtId="164" fontId="12" fillId="0" borderId="0" xfId="0" applyNumberFormat="1" applyFont="1"/>
    <xf numFmtId="0" fontId="13" fillId="0" borderId="0" xfId="0" applyFont="1" applyAlignment="1">
      <alignment horizontal="left" vertical="center"/>
    </xf>
    <xf numFmtId="0" fontId="14" fillId="6" borderId="0" xfId="0" applyFont="1" applyFill="1"/>
    <xf numFmtId="9" fontId="14" fillId="6" borderId="0" xfId="2" applyFont="1" applyFill="1" applyBorder="1"/>
    <xf numFmtId="0" fontId="15" fillId="4" borderId="0" xfId="0" applyFont="1" applyFill="1"/>
    <xf numFmtId="9" fontId="15" fillId="4" borderId="0" xfId="2" applyFont="1" applyFill="1" applyBorder="1"/>
    <xf numFmtId="166" fontId="15" fillId="4" borderId="0" xfId="2" applyNumberFormat="1" applyFont="1" applyFill="1" applyBorder="1"/>
    <xf numFmtId="0" fontId="15" fillId="2" borderId="0" xfId="0" applyFont="1" applyFill="1"/>
    <xf numFmtId="9" fontId="15" fillId="2" borderId="0" xfId="2" applyFont="1" applyFill="1" applyBorder="1"/>
    <xf numFmtId="166" fontId="15" fillId="2" borderId="0" xfId="2" applyNumberFormat="1" applyFont="1" applyFill="1" applyBorder="1"/>
    <xf numFmtId="0" fontId="15" fillId="3" borderId="0" xfId="0" applyFont="1" applyFill="1"/>
    <xf numFmtId="9" fontId="15" fillId="3" borderId="0" xfId="2" applyFont="1" applyFill="1" applyBorder="1"/>
    <xf numFmtId="0" fontId="14" fillId="7" borderId="0" xfId="0" applyFont="1" applyFill="1"/>
    <xf numFmtId="9" fontId="14" fillId="7" borderId="0" xfId="2" applyFont="1" applyFill="1" applyBorder="1"/>
    <xf numFmtId="0" fontId="15" fillId="0" borderId="0" xfId="0" applyFont="1"/>
    <xf numFmtId="9" fontId="13" fillId="0" borderId="0" xfId="0" applyNumberFormat="1" applyFont="1"/>
    <xf numFmtId="165" fontId="13" fillId="0" borderId="0" xfId="4" applyNumberFormat="1" applyFont="1" applyAlignment="1"/>
    <xf numFmtId="0" fontId="13" fillId="0" borderId="0" xfId="0" applyFont="1" applyAlignment="1">
      <alignment vertical="center"/>
    </xf>
    <xf numFmtId="166" fontId="15" fillId="3" borderId="0" xfId="2" applyNumberFormat="1" applyFont="1" applyFill="1" applyBorder="1"/>
    <xf numFmtId="164" fontId="11" fillId="0" borderId="0" xfId="0" applyNumberFormat="1" applyFont="1"/>
    <xf numFmtId="9" fontId="14" fillId="6" borderId="0" xfId="2" applyFont="1" applyFill="1" applyBorder="1" applyAlignment="1"/>
    <xf numFmtId="9" fontId="15" fillId="4" borderId="0" xfId="2" applyFont="1" applyFill="1" applyBorder="1" applyAlignment="1"/>
    <xf numFmtId="166" fontId="15" fillId="2" borderId="0" xfId="2" applyNumberFormat="1" applyFont="1" applyFill="1" applyBorder="1" applyAlignment="1"/>
    <xf numFmtId="9" fontId="15" fillId="2" borderId="0" xfId="2" applyFont="1" applyFill="1" applyBorder="1" applyAlignment="1"/>
    <xf numFmtId="166" fontId="15" fillId="3" borderId="0" xfId="2" applyNumberFormat="1" applyFont="1" applyFill="1" applyBorder="1" applyAlignment="1"/>
    <xf numFmtId="9" fontId="15" fillId="3" borderId="0" xfId="2" applyFont="1" applyFill="1" applyBorder="1" applyAlignment="1"/>
    <xf numFmtId="9" fontId="14" fillId="7" borderId="0" xfId="2" applyFont="1" applyFill="1" applyBorder="1" applyAlignment="1"/>
    <xf numFmtId="166" fontId="14" fillId="6" borderId="0" xfId="2" applyNumberFormat="1" applyFont="1" applyFill="1" applyBorder="1"/>
    <xf numFmtId="166" fontId="14" fillId="7" borderId="0" xfId="2" applyNumberFormat="1" applyFont="1" applyFill="1" applyBorder="1"/>
    <xf numFmtId="0" fontId="11" fillId="0" borderId="0" xfId="0" applyFont="1" applyAlignment="1">
      <alignment wrapText="1"/>
    </xf>
    <xf numFmtId="0" fontId="17" fillId="22" borderId="10" xfId="0" applyFont="1" applyFill="1" applyBorder="1" applyAlignment="1">
      <alignment vertical="center"/>
    </xf>
    <xf numFmtId="0" fontId="18" fillId="24" borderId="1" xfId="0" applyFont="1" applyFill="1" applyBorder="1" applyAlignment="1">
      <alignment horizontal="center" vertical="center"/>
    </xf>
    <xf numFmtId="9" fontId="18" fillId="24" borderId="1" xfId="2" applyFont="1" applyFill="1" applyBorder="1" applyAlignment="1">
      <alignment horizontal="center" vertical="center"/>
    </xf>
    <xf numFmtId="0" fontId="19" fillId="25" borderId="1" xfId="0" applyFont="1" applyFill="1" applyBorder="1" applyAlignment="1">
      <alignment horizontal="center" vertical="center"/>
    </xf>
    <xf numFmtId="166" fontId="19" fillId="25" borderId="1" xfId="2" applyNumberFormat="1" applyFont="1" applyFill="1" applyBorder="1" applyAlignment="1">
      <alignment horizontal="center" vertical="center"/>
    </xf>
    <xf numFmtId="0" fontId="20" fillId="26" borderId="1" xfId="0" applyFont="1" applyFill="1" applyBorder="1" applyAlignment="1">
      <alignment horizontal="center" vertical="center"/>
    </xf>
    <xf numFmtId="166" fontId="20" fillId="26" borderId="1" xfId="2" applyNumberFormat="1" applyFont="1" applyFill="1" applyBorder="1" applyAlignment="1">
      <alignment horizontal="center" vertical="center"/>
    </xf>
    <xf numFmtId="0" fontId="19" fillId="27" borderId="1" xfId="0" applyFont="1" applyFill="1" applyBorder="1" applyAlignment="1">
      <alignment horizontal="center" vertical="center"/>
    </xf>
    <xf numFmtId="166" fontId="19" fillId="27" borderId="1" xfId="2" applyNumberFormat="1" applyFont="1" applyFill="1" applyBorder="1" applyAlignment="1">
      <alignment horizontal="center" vertical="center"/>
    </xf>
    <xf numFmtId="0" fontId="18" fillId="28" borderId="1" xfId="0" applyFont="1" applyFill="1" applyBorder="1" applyAlignment="1">
      <alignment horizontal="center" vertical="center"/>
    </xf>
    <xf numFmtId="166" fontId="18" fillId="28" borderId="1" xfId="2" applyNumberFormat="1" applyFont="1" applyFill="1" applyBorder="1" applyAlignment="1">
      <alignment horizontal="center" vertical="center"/>
    </xf>
    <xf numFmtId="0" fontId="19" fillId="0" borderId="17" xfId="0" applyFont="1" applyBorder="1" applyAlignment="1">
      <alignment horizontal="center" vertical="center"/>
    </xf>
    <xf numFmtId="9" fontId="19" fillId="0" borderId="17" xfId="0" applyNumberFormat="1" applyFont="1" applyBorder="1" applyAlignment="1">
      <alignment horizontal="center" vertical="center"/>
    </xf>
    <xf numFmtId="0" fontId="17" fillId="8" borderId="2" xfId="0" applyFont="1" applyFill="1" applyBorder="1" applyAlignment="1">
      <alignment horizontal="center" vertical="center"/>
    </xf>
    <xf numFmtId="0" fontId="17" fillId="9" borderId="8" xfId="0" applyFont="1" applyFill="1" applyBorder="1" applyAlignment="1">
      <alignment vertical="center"/>
    </xf>
    <xf numFmtId="0" fontId="17" fillId="10" borderId="8" xfId="0" applyFont="1" applyFill="1" applyBorder="1" applyAlignment="1">
      <alignment vertical="center"/>
    </xf>
    <xf numFmtId="0" fontId="17" fillId="11" borderId="8" xfId="0" applyFont="1" applyFill="1" applyBorder="1" applyAlignment="1">
      <alignment vertical="center"/>
    </xf>
    <xf numFmtId="0" fontId="17" fillId="12" borderId="8" xfId="0" applyFont="1" applyFill="1" applyBorder="1" applyAlignment="1">
      <alignment vertical="center"/>
    </xf>
    <xf numFmtId="0" fontId="17" fillId="13" borderId="8" xfId="0" applyFont="1" applyFill="1" applyBorder="1" applyAlignment="1">
      <alignment vertical="center"/>
    </xf>
    <xf numFmtId="0" fontId="17" fillId="14" borderId="8" xfId="0" applyFont="1" applyFill="1" applyBorder="1" applyAlignment="1">
      <alignment vertical="center"/>
    </xf>
    <xf numFmtId="0" fontId="17" fillId="15" borderId="8" xfId="0" applyFont="1" applyFill="1" applyBorder="1" applyAlignment="1">
      <alignment vertical="center"/>
    </xf>
    <xf numFmtId="0" fontId="17" fillId="16" borderId="8" xfId="0" applyFont="1" applyFill="1" applyBorder="1" applyAlignment="1">
      <alignment vertical="center"/>
    </xf>
    <xf numFmtId="0" fontId="17" fillId="15" borderId="9" xfId="0" applyFont="1" applyFill="1" applyBorder="1" applyAlignment="1">
      <alignment vertical="center"/>
    </xf>
    <xf numFmtId="0" fontId="17" fillId="16" borderId="10" xfId="0" applyFont="1" applyFill="1" applyBorder="1" applyAlignment="1">
      <alignment vertical="center"/>
    </xf>
    <xf numFmtId="0" fontId="17" fillId="23" borderId="10" xfId="0" applyFont="1" applyFill="1" applyBorder="1" applyAlignment="1">
      <alignment vertical="center"/>
    </xf>
    <xf numFmtId="0" fontId="16" fillId="17" borderId="11" xfId="0" applyFont="1" applyFill="1" applyBorder="1" applyAlignment="1">
      <alignment horizontal="center" vertical="center"/>
    </xf>
    <xf numFmtId="0" fontId="16" fillId="17" borderId="1" xfId="0" applyFont="1" applyFill="1" applyBorder="1" applyAlignment="1">
      <alignment horizontal="center" vertical="center"/>
    </xf>
    <xf numFmtId="9" fontId="16" fillId="6" borderId="1" xfId="0" applyNumberFormat="1" applyFont="1" applyFill="1" applyBorder="1" applyAlignment="1">
      <alignment horizontal="center" vertical="center"/>
    </xf>
    <xf numFmtId="0" fontId="16" fillId="6" borderId="5" xfId="0" applyFont="1" applyFill="1" applyBorder="1" applyAlignment="1">
      <alignment horizontal="center" vertical="center"/>
    </xf>
    <xf numFmtId="9" fontId="16" fillId="6" borderId="5" xfId="2" applyFont="1" applyFill="1" applyBorder="1" applyAlignment="1">
      <alignment horizontal="center" vertical="center"/>
    </xf>
    <xf numFmtId="0" fontId="16" fillId="6" borderId="6" xfId="0" applyFont="1" applyFill="1" applyBorder="1" applyAlignment="1">
      <alignment horizontal="center" vertical="center"/>
    </xf>
    <xf numFmtId="9" fontId="16" fillId="6" borderId="12" xfId="2" applyFont="1" applyFill="1" applyBorder="1" applyAlignment="1">
      <alignment horizontal="center" vertical="center"/>
    </xf>
    <xf numFmtId="0" fontId="16" fillId="6" borderId="1" xfId="0" applyFont="1" applyFill="1" applyBorder="1" applyAlignment="1">
      <alignment horizontal="center" vertical="center"/>
    </xf>
    <xf numFmtId="9" fontId="16" fillId="6" borderId="1" xfId="2" applyFont="1" applyFill="1" applyBorder="1" applyAlignment="1">
      <alignment horizontal="center" vertical="center"/>
    </xf>
    <xf numFmtId="0" fontId="17" fillId="18" borderId="3" xfId="0" applyFont="1" applyFill="1" applyBorder="1" applyAlignment="1">
      <alignment horizontal="center" vertical="center"/>
    </xf>
    <xf numFmtId="0" fontId="21" fillId="18" borderId="1" xfId="0" applyFont="1" applyFill="1" applyBorder="1" applyAlignment="1">
      <alignment horizontal="center" vertical="center"/>
    </xf>
    <xf numFmtId="166" fontId="21" fillId="18" borderId="1" xfId="2" applyNumberFormat="1" applyFont="1" applyFill="1" applyBorder="1" applyAlignment="1">
      <alignment horizontal="center" vertical="center"/>
    </xf>
    <xf numFmtId="0" fontId="22" fillId="4" borderId="5" xfId="0" applyFont="1" applyFill="1" applyBorder="1" applyAlignment="1">
      <alignment horizontal="center" vertical="center"/>
    </xf>
    <xf numFmtId="166" fontId="22" fillId="4" borderId="5" xfId="2" applyNumberFormat="1" applyFont="1" applyFill="1" applyBorder="1" applyAlignment="1">
      <alignment horizontal="center" vertical="center"/>
    </xf>
    <xf numFmtId="166" fontId="22" fillId="4" borderId="13" xfId="2" applyNumberFormat="1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9" fontId="0" fillId="4" borderId="1" xfId="2" applyFont="1" applyFill="1" applyBorder="1" applyAlignment="1">
      <alignment horizontal="center" vertical="center"/>
    </xf>
    <xf numFmtId="166" fontId="0" fillId="4" borderId="1" xfId="2" applyNumberFormat="1" applyFont="1" applyFill="1" applyBorder="1" applyAlignment="1">
      <alignment horizontal="center" vertical="center"/>
    </xf>
    <xf numFmtId="0" fontId="17" fillId="19" borderId="3" xfId="0" applyFont="1" applyFill="1" applyBorder="1" applyAlignment="1">
      <alignment horizontal="center" vertical="center"/>
    </xf>
    <xf numFmtId="0" fontId="21" fillId="19" borderId="1" xfId="0" applyFont="1" applyFill="1" applyBorder="1" applyAlignment="1">
      <alignment horizontal="center" vertical="center"/>
    </xf>
    <xf numFmtId="166" fontId="21" fillId="19" borderId="1" xfId="2" applyNumberFormat="1" applyFont="1" applyFill="1" applyBorder="1" applyAlignment="1">
      <alignment horizontal="center" vertical="center"/>
    </xf>
    <xf numFmtId="0" fontId="22" fillId="2" borderId="5" xfId="0" applyFont="1" applyFill="1" applyBorder="1" applyAlignment="1">
      <alignment horizontal="center" vertical="center"/>
    </xf>
    <xf numFmtId="166" fontId="22" fillId="2" borderId="5" xfId="2" applyNumberFormat="1" applyFont="1" applyFill="1" applyBorder="1" applyAlignment="1">
      <alignment horizontal="center" vertical="center"/>
    </xf>
    <xf numFmtId="166" fontId="22" fillId="2" borderId="13" xfId="2" applyNumberFormat="1" applyFont="1" applyFill="1" applyBorder="1" applyAlignment="1">
      <alignment horizontal="center" vertical="center"/>
    </xf>
    <xf numFmtId="0" fontId="23" fillId="2" borderId="1" xfId="0" applyFont="1" applyFill="1" applyBorder="1" applyAlignment="1">
      <alignment horizontal="center" vertical="center"/>
    </xf>
    <xf numFmtId="9" fontId="23" fillId="2" borderId="1" xfId="2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9" fontId="0" fillId="2" borderId="1" xfId="2" applyFont="1" applyFill="1" applyBorder="1" applyAlignment="1">
      <alignment horizontal="center" vertical="center"/>
    </xf>
    <xf numFmtId="166" fontId="0" fillId="2" borderId="1" xfId="2" applyNumberFormat="1" applyFont="1" applyFill="1" applyBorder="1" applyAlignment="1">
      <alignment horizontal="center" vertical="center"/>
    </xf>
    <xf numFmtId="166" fontId="23" fillId="2" borderId="1" xfId="2" applyNumberFormat="1" applyFont="1" applyFill="1" applyBorder="1" applyAlignment="1">
      <alignment horizontal="center" vertical="center"/>
    </xf>
    <xf numFmtId="0" fontId="17" fillId="20" borderId="3" xfId="0" applyFont="1" applyFill="1" applyBorder="1" applyAlignment="1">
      <alignment horizontal="center" vertical="center"/>
    </xf>
    <xf numFmtId="0" fontId="21" fillId="20" borderId="1" xfId="0" applyFont="1" applyFill="1" applyBorder="1" applyAlignment="1">
      <alignment horizontal="center" vertical="center"/>
    </xf>
    <xf numFmtId="166" fontId="21" fillId="20" borderId="1" xfId="2" applyNumberFormat="1" applyFont="1" applyFill="1" applyBorder="1" applyAlignment="1">
      <alignment horizontal="center" vertical="center"/>
    </xf>
    <xf numFmtId="0" fontId="22" fillId="3" borderId="5" xfId="0" applyFont="1" applyFill="1" applyBorder="1" applyAlignment="1">
      <alignment horizontal="center" vertical="center"/>
    </xf>
    <xf numFmtId="166" fontId="22" fillId="3" borderId="5" xfId="2" applyNumberFormat="1" applyFont="1" applyFill="1" applyBorder="1" applyAlignment="1">
      <alignment horizontal="center" vertical="center"/>
    </xf>
    <xf numFmtId="166" fontId="22" fillId="3" borderId="13" xfId="2" applyNumberFormat="1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9" fontId="0" fillId="3" borderId="1" xfId="2" applyFont="1" applyFill="1" applyBorder="1" applyAlignment="1">
      <alignment horizontal="center" vertical="center"/>
    </xf>
    <xf numFmtId="166" fontId="0" fillId="3" borderId="1" xfId="2" applyNumberFormat="1" applyFont="1" applyFill="1" applyBorder="1" applyAlignment="1">
      <alignment horizontal="center" vertical="center"/>
    </xf>
    <xf numFmtId="0" fontId="16" fillId="21" borderId="4" xfId="0" applyFont="1" applyFill="1" applyBorder="1" applyAlignment="1">
      <alignment horizontal="center" vertical="center"/>
    </xf>
    <xf numFmtId="0" fontId="16" fillId="21" borderId="1" xfId="0" applyFont="1" applyFill="1" applyBorder="1" applyAlignment="1">
      <alignment horizontal="center" vertical="center"/>
    </xf>
    <xf numFmtId="166" fontId="16" fillId="21" borderId="1" xfId="2" applyNumberFormat="1" applyFont="1" applyFill="1" applyBorder="1" applyAlignment="1">
      <alignment horizontal="center" vertical="center"/>
    </xf>
    <xf numFmtId="0" fontId="18" fillId="5" borderId="5" xfId="0" applyFont="1" applyFill="1" applyBorder="1" applyAlignment="1">
      <alignment horizontal="center" vertical="center"/>
    </xf>
    <xf numFmtId="166" fontId="18" fillId="5" borderId="5" xfId="2" applyNumberFormat="1" applyFont="1" applyFill="1" applyBorder="1" applyAlignment="1">
      <alignment horizontal="center" vertical="center"/>
    </xf>
    <xf numFmtId="0" fontId="16" fillId="7" borderId="1" xfId="0" applyFont="1" applyFill="1" applyBorder="1" applyAlignment="1">
      <alignment horizontal="center" vertical="center"/>
    </xf>
    <xf numFmtId="9" fontId="16" fillId="7" borderId="1" xfId="2" applyFont="1" applyFill="1" applyBorder="1" applyAlignment="1">
      <alignment horizontal="center" vertical="center"/>
    </xf>
    <xf numFmtId="166" fontId="16" fillId="7" borderId="1" xfId="2" applyNumberFormat="1" applyFont="1" applyFill="1" applyBorder="1" applyAlignment="1">
      <alignment horizontal="center" vertical="center"/>
    </xf>
    <xf numFmtId="0" fontId="17" fillId="8" borderId="14" xfId="0" applyFont="1" applyFill="1" applyBorder="1" applyAlignment="1">
      <alignment horizontal="center" vertical="center"/>
    </xf>
    <xf numFmtId="9" fontId="0" fillId="0" borderId="14" xfId="0" applyNumberFormat="1" applyBorder="1" applyAlignment="1">
      <alignment horizontal="center" vertical="center"/>
    </xf>
    <xf numFmtId="0" fontId="20" fillId="8" borderId="15" xfId="0" applyFont="1" applyFill="1" applyBorder="1" applyAlignment="1">
      <alignment horizontal="center" vertical="center"/>
    </xf>
    <xf numFmtId="9" fontId="23" fillId="0" borderId="15" xfId="0" applyNumberFormat="1" applyFont="1" applyBorder="1" applyAlignment="1">
      <alignment horizontal="center" vertical="center"/>
    </xf>
    <xf numFmtId="9" fontId="23" fillId="0" borderId="16" xfId="0" applyNumberFormat="1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9" fontId="0" fillId="0" borderId="17" xfId="0" applyNumberFormat="1" applyBorder="1" applyAlignment="1">
      <alignment horizontal="center" vertical="center"/>
    </xf>
    <xf numFmtId="166" fontId="18" fillId="5" borderId="13" xfId="2" applyNumberFormat="1" applyFont="1" applyFill="1" applyBorder="1" applyAlignment="1">
      <alignment horizontal="center" vertical="center"/>
    </xf>
    <xf numFmtId="9" fontId="10" fillId="0" borderId="17" xfId="0" applyNumberFormat="1" applyFont="1" applyBorder="1" applyAlignment="1">
      <alignment horizontal="center" vertical="center"/>
    </xf>
    <xf numFmtId="164" fontId="12" fillId="0" borderId="0" xfId="0" applyNumberFormat="1" applyFont="1" applyAlignment="1">
      <alignment horizontal="center" vertical="center"/>
    </xf>
    <xf numFmtId="0" fontId="12" fillId="0" borderId="0" xfId="0" applyFont="1" applyAlignment="1">
      <alignment vertical="center"/>
    </xf>
    <xf numFmtId="164" fontId="11" fillId="0" borderId="0" xfId="0" applyNumberFormat="1" applyFont="1" applyAlignment="1">
      <alignment horizontal="center" vertical="center"/>
    </xf>
    <xf numFmtId="0" fontId="25" fillId="0" borderId="1" xfId="5" applyFont="1" applyBorder="1" applyAlignment="1">
      <alignment horizontal="center" vertical="center" wrapText="1"/>
    </xf>
    <xf numFmtId="0" fontId="25" fillId="0" borderId="1" xfId="5" applyFont="1" applyBorder="1" applyAlignment="1">
      <alignment horizontal="center" vertical="center"/>
    </xf>
    <xf numFmtId="0" fontId="25" fillId="29" borderId="1" xfId="5" applyFont="1" applyFill="1" applyBorder="1" applyAlignment="1">
      <alignment horizontal="center" vertical="center" wrapText="1"/>
    </xf>
    <xf numFmtId="0" fontId="25" fillId="0" borderId="1" xfId="5" applyFont="1" applyFill="1" applyBorder="1" applyAlignment="1">
      <alignment horizontal="center" vertical="center"/>
    </xf>
    <xf numFmtId="0" fontId="25" fillId="0" borderId="1" xfId="5" applyFont="1" applyFill="1" applyBorder="1" applyAlignment="1">
      <alignment horizontal="center" vertical="center" wrapText="1"/>
    </xf>
    <xf numFmtId="0" fontId="25" fillId="0" borderId="0" xfId="5" applyFont="1" applyBorder="1" applyAlignment="1">
      <alignment horizontal="center" vertical="center" wrapText="1"/>
    </xf>
    <xf numFmtId="0" fontId="25" fillId="0" borderId="0" xfId="5" applyFont="1" applyBorder="1" applyAlignment="1">
      <alignment horizontal="center" vertical="center"/>
    </xf>
    <xf numFmtId="0" fontId="25" fillId="29" borderId="0" xfId="5" applyFont="1" applyFill="1" applyBorder="1" applyAlignment="1">
      <alignment horizontal="center" vertical="center" wrapText="1"/>
    </xf>
    <xf numFmtId="0" fontId="25" fillId="0" borderId="0" xfId="5" applyFont="1" applyFill="1" applyBorder="1" applyAlignment="1">
      <alignment horizontal="center" vertical="center"/>
    </xf>
    <xf numFmtId="0" fontId="25" fillId="0" borderId="0" xfId="5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0" fillId="0" borderId="0" xfId="0" applyFont="1" applyAlignment="1">
      <alignment horizontal="center" vertical="center"/>
    </xf>
    <xf numFmtId="9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/>
    </xf>
    <xf numFmtId="9" fontId="10" fillId="3" borderId="1" xfId="2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9" fontId="20" fillId="2" borderId="1" xfId="2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/>
    </xf>
    <xf numFmtId="0" fontId="0" fillId="0" borderId="19" xfId="0" applyBorder="1" applyAlignment="1">
      <alignment horizontal="center" vertical="center" wrapText="1"/>
    </xf>
    <xf numFmtId="9" fontId="10" fillId="4" borderId="1" xfId="2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 wrapText="1"/>
    </xf>
    <xf numFmtId="164" fontId="7" fillId="0" borderId="0" xfId="0" applyNumberFormat="1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64" fontId="7" fillId="0" borderId="5" xfId="0" applyNumberFormat="1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0" fillId="0" borderId="22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24" fillId="0" borderId="1" xfId="5" applyBorder="1" applyAlignment="1">
      <alignment horizontal="center"/>
    </xf>
    <xf numFmtId="0" fontId="24" fillId="0" borderId="1" xfId="5" applyBorder="1" applyAlignment="1">
      <alignment horizontal="center" wrapText="1"/>
    </xf>
    <xf numFmtId="164" fontId="7" fillId="0" borderId="19" xfId="0" applyNumberFormat="1" applyFont="1" applyBorder="1" applyAlignment="1">
      <alignment horizontal="center" vertical="center"/>
    </xf>
    <xf numFmtId="164" fontId="7" fillId="0" borderId="18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/>
    </xf>
    <xf numFmtId="0" fontId="13" fillId="0" borderId="5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12" fillId="0" borderId="0" xfId="0" applyFont="1"/>
  </cellXfs>
  <cellStyles count="6">
    <cellStyle name="Hiperlink" xfId="5" builtinId="8"/>
    <cellStyle name="Normal" xfId="0" builtinId="0"/>
    <cellStyle name="Normal 2" xfId="1" xr:uid="{00000000-0005-0000-0000-000001000000}"/>
    <cellStyle name="Normal 2 2" xfId="3" xr:uid="{00000000-0005-0000-0000-000002000000}"/>
    <cellStyle name="Porcentagem" xfId="2" builtinId="5"/>
    <cellStyle name="Vírgula" xfId="4" builtinId="3"/>
  </cellStyles>
  <dxfs count="388">
    <dxf>
      <font>
        <b/>
        <i val="0"/>
        <color theme="0"/>
      </font>
      <fill>
        <patternFill>
          <bgColor theme="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FF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FF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F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FFF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FFFF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FF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FFF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FFF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ill>
        <patternFill>
          <bgColor rgb="FF00FFFF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FFFF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FF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F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FFF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FFFF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FF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F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FFF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FFFF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FF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F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FFF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FFFF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FF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F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FFF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FFFF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FF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FFF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FFF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ill>
        <patternFill>
          <bgColor rgb="FF00FFFF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FFFF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FF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F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FFF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FFFF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FF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F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FFF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FFFF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FF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F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FFF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FFFF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FF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FFF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FFF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ill>
        <patternFill>
          <bgColor rgb="FF00FFFF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FFFF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FF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FFF"/>
        </patternFill>
      </fill>
    </dxf>
    <dxf>
      <fill>
        <patternFill>
          <bgColor rgb="FFFF0000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FFF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ill>
        <patternFill>
          <bgColor rgb="FF00FFFF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FFFF"/>
        </patternFill>
      </fill>
    </dxf>
    <dxf>
      <fill>
        <patternFill>
          <bgColor rgb="FFFFFF00"/>
        </patternFill>
      </fill>
    </dxf>
    <dxf>
      <fill>
        <patternFill>
          <bgColor rgb="FF00FF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ill>
        <patternFill>
          <bgColor rgb="FFFF0000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FF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FFF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FFF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ill>
        <patternFill>
          <bgColor rgb="FF00FFFF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FFFF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FF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FFF"/>
        </patternFill>
      </fill>
    </dxf>
    <dxf>
      <fill>
        <patternFill>
          <bgColor rgb="FFFF0000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FFF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ill>
        <patternFill>
          <bgColor rgb="FF00FFFF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FFFF"/>
        </patternFill>
      </fill>
    </dxf>
    <dxf>
      <fill>
        <patternFill>
          <bgColor rgb="FFFFFF00"/>
        </patternFill>
      </fill>
    </dxf>
    <dxf>
      <fill>
        <patternFill>
          <bgColor rgb="FF00FF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ill>
        <patternFill>
          <bgColor rgb="FFFF0000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FF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FFF"/>
        </patternFill>
      </fill>
    </dxf>
    <dxf>
      <fill>
        <patternFill>
          <bgColor rgb="FFFF0000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FFF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ill>
        <patternFill>
          <bgColor rgb="FF00FFFF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FFFF"/>
        </patternFill>
      </fill>
    </dxf>
    <dxf>
      <fill>
        <patternFill>
          <bgColor rgb="FFFFFF00"/>
        </patternFill>
      </fill>
    </dxf>
    <dxf>
      <fill>
        <patternFill>
          <bgColor rgb="FF00FF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ill>
        <patternFill>
          <bgColor rgb="FFFF0000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FF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F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FFF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FFFF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FF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FFF"/>
        </patternFill>
      </fill>
    </dxf>
    <dxf>
      <font>
        <b/>
        <i val="0"/>
        <color theme="0"/>
      </font>
      <fill>
        <patternFill>
          <bgColor rgb="FF0000FF"/>
        </patternFill>
      </fill>
    </dxf>
  </dxfs>
  <tableStyles count="0" defaultTableStyle="TableStyleMedium2" defaultPivotStyle="PivotStyleLight16"/>
  <colors>
    <mruColors>
      <color rgb="FF0000FF"/>
      <color rgb="FF00FFFF"/>
      <color rgb="FFC1D4D7"/>
      <color rgb="FFF99FA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Histórico</a:t>
            </a:r>
            <a:r>
              <a:rPr lang="pt-BR" baseline="0"/>
              <a:t> do IQA - 2016 a 2025</a:t>
            </a:r>
            <a:endParaRPr lang="pt-B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percentStacked"/>
        <c:varyColors val="0"/>
        <c:ser>
          <c:idx val="0"/>
          <c:order val="0"/>
          <c:tx>
            <c:strRef>
              <c:f>'Histórico IQA (invertido)'!$A$2</c:f>
              <c:strCache>
                <c:ptCount val="1"/>
                <c:pt idx="0">
                  <c:v>PÉSSIMA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dLbls>
            <c:dLbl>
              <c:idx val="2"/>
              <c:layout>
                <c:manualLayout>
                  <c:x val="2.6607538802660726E-2"/>
                  <c:y val="8.088974473022420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6EE-4F68-8D68-6D0821115DD7}"/>
                </c:ext>
              </c:extLst>
            </c:dLbl>
            <c:dLbl>
              <c:idx val="3"/>
              <c:layout>
                <c:manualLayout>
                  <c:x val="2.8085735402808547E-2"/>
                  <c:y val="1.07852992973633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6EE-4F68-8D68-6D0821115DD7}"/>
                </c:ext>
              </c:extLst>
            </c:dLbl>
            <c:dLbl>
              <c:idx val="4"/>
              <c:layout>
                <c:manualLayout>
                  <c:x val="2.3651145602365059E-2"/>
                  <c:y val="8.088974473022420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6EE-4F68-8D68-6D0821115DD7}"/>
                </c:ext>
              </c:extLst>
            </c:dLbl>
            <c:dLbl>
              <c:idx val="5"/>
              <c:layout>
                <c:manualLayout>
                  <c:x val="2.808573540280852E-2"/>
                  <c:y val="8.088974473022420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6EE-4F68-8D68-6D0821115DD7}"/>
                </c:ext>
              </c:extLst>
            </c:dLbl>
            <c:dLbl>
              <c:idx val="6"/>
              <c:layout>
                <c:manualLayout>
                  <c:x val="2.5129342202512936E-2"/>
                  <c:y val="5.39264964868151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6EE-4F68-8D68-6D0821115DD7}"/>
                </c:ext>
              </c:extLst>
            </c:dLbl>
            <c:dLbl>
              <c:idx val="7"/>
              <c:layout>
                <c:manualLayout>
                  <c:x val="2.5129342202512825E-2"/>
                  <c:y val="1.07852992973633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6EE-4F68-8D68-6D0821115DD7}"/>
                </c:ext>
              </c:extLst>
            </c:dLbl>
            <c:dLbl>
              <c:idx val="8"/>
              <c:layout>
                <c:manualLayout>
                  <c:x val="2.8085735402808575E-2"/>
                  <c:y val="8.088974473022420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6EE-4F68-8D68-6D0821115DD7}"/>
                </c:ext>
              </c:extLst>
            </c:dLbl>
            <c:dLbl>
              <c:idx val="9"/>
              <c:layout>
                <c:manualLayout>
                  <c:x val="2.9563932002956393E-2"/>
                  <c:y val="1.07852992973633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6EE-4F68-8D68-6D0821115DD7}"/>
                </c:ext>
              </c:extLst>
            </c:dLbl>
            <c:dLbl>
              <c:idx val="10"/>
              <c:layout>
                <c:manualLayout>
                  <c:x val="2.9563932002956501E-2"/>
                  <c:y val="8.088974473022420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6EE-4F68-8D68-6D0821115DD7}"/>
                </c:ext>
              </c:extLst>
            </c:dLbl>
            <c:dLbl>
              <c:idx val="11"/>
              <c:layout>
                <c:manualLayout>
                  <c:x val="3.6954915003695597E-2"/>
                  <c:y val="1.0741854005939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514-4E75-AFC6-1091BAFF8AF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'Histórico IQA (invertido)'!$B$1:$AC$1</c15:sqref>
                  </c15:fullRef>
                </c:ext>
              </c:extLst>
              <c:f>('Histórico IQA (invertido)'!$C$1,'Histórico IQA (invertido)'!$E$1,'Histórico IQA (invertido)'!$G$1,'Histórico IQA (invertido)'!$I$1,'Histórico IQA (invertido)'!$K$1,'Histórico IQA (invertido)'!$M$1,'Histórico IQA (invertido)'!$O$1,'Histórico IQA (invertido)'!$Q$1,'Histórico IQA (invertido)'!$S$1,'Histórico IQA (invertido)'!$U$1,'Histórico IQA (invertido)'!$W$1,'Histórico IQA (invertido)'!$Y$1,'Histórico IQA (invertido)'!$AA$1,'Histórico IQA (invertido)'!$AC$1)</c:f>
              <c:strCache>
                <c:ptCount val="14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2020 (jan-dez)</c:v>
                </c:pt>
                <c:pt idx="9">
                  <c:v>2021 (jan-dez)</c:v>
                </c:pt>
                <c:pt idx="10">
                  <c:v>2022 (jan-dez)</c:v>
                </c:pt>
                <c:pt idx="11">
                  <c:v>2023 (jan-dez)</c:v>
                </c:pt>
                <c:pt idx="12">
                  <c:v>2024 (jan-dez)</c:v>
                </c:pt>
                <c:pt idx="13">
                  <c:v>2025 (jan-dez)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'Histórico IQA (invertido)'!$B$2:$AC$2</c15:sqref>
                  </c15:fullRef>
                </c:ext>
              </c:extLst>
              <c:f>('Histórico IQA (invertido)'!$C$2,'Histórico IQA (invertido)'!$E$2,'Histórico IQA (invertido)'!$G$2,'Histórico IQA (invertido)'!$I$2,'Histórico IQA (invertido)'!$K$2,'Histórico IQA (invertido)'!$M$2,'Histórico IQA (invertido)'!$O$2,'Histórico IQA (invertido)'!$Q$2,'Histórico IQA (invertido)'!$S$2,'Histórico IQA (invertido)'!$U$2,'Histórico IQA (invertido)'!$W$2,'Histórico IQA (invertido)'!$Y$2,'Histórico IQA (invertido)'!$AA$2,'Histórico IQA (invertido)'!$AC$2)</c:f>
              <c:numCache>
                <c:formatCode>0.0%</c:formatCode>
                <c:ptCount val="14"/>
                <c:pt idx="0">
                  <c:v>7.9545454545454544E-2</c:v>
                </c:pt>
                <c:pt idx="1">
                  <c:v>1.6611295681063124E-2</c:v>
                </c:pt>
                <c:pt idx="2">
                  <c:v>1.3888888888888888E-2</c:v>
                </c:pt>
                <c:pt idx="3">
                  <c:v>1.2500000000000001E-2</c:v>
                </c:pt>
                <c:pt idx="4">
                  <c:v>3.4013605442176869E-3</c:v>
                </c:pt>
                <c:pt idx="5">
                  <c:v>1.4388489208633094E-2</c:v>
                </c:pt>
                <c:pt idx="6">
                  <c:v>4.1666666666666666E-3</c:v>
                </c:pt>
                <c:pt idx="7">
                  <c:v>0</c:v>
                </c:pt>
                <c:pt idx="8" formatCode="0%">
                  <c:v>1.5306122448979591E-2</c:v>
                </c:pt>
                <c:pt idx="9" formatCode="0%">
                  <c:v>2.7397260273972601E-2</c:v>
                </c:pt>
                <c:pt idx="10" formatCode="0%">
                  <c:v>1.8749999999999999E-2</c:v>
                </c:pt>
                <c:pt idx="11">
                  <c:v>2.8735632183908046E-2</c:v>
                </c:pt>
                <c:pt idx="12">
                  <c:v>3.4482758620689655E-2</c:v>
                </c:pt>
                <c:pt idx="13">
                  <c:v>3.0674846625766871E-2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56EE-4F68-8D68-6D0821115DD7}"/>
            </c:ext>
          </c:extLst>
        </c:ser>
        <c:ser>
          <c:idx val="1"/>
          <c:order val="1"/>
          <c:tx>
            <c:strRef>
              <c:f>'Histórico IQA (invertido)'!$A$3</c:f>
              <c:strCache>
                <c:ptCount val="1"/>
                <c:pt idx="0">
                  <c:v>RUIM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'Histórico IQA (invertido)'!$B$1:$AC$1</c15:sqref>
                  </c15:fullRef>
                </c:ext>
              </c:extLst>
              <c:f>('Histórico IQA (invertido)'!$C$1,'Histórico IQA (invertido)'!$E$1,'Histórico IQA (invertido)'!$G$1,'Histórico IQA (invertido)'!$I$1,'Histórico IQA (invertido)'!$K$1,'Histórico IQA (invertido)'!$M$1,'Histórico IQA (invertido)'!$O$1,'Histórico IQA (invertido)'!$Q$1,'Histórico IQA (invertido)'!$S$1,'Histórico IQA (invertido)'!$U$1,'Histórico IQA (invertido)'!$W$1,'Histórico IQA (invertido)'!$Y$1,'Histórico IQA (invertido)'!$AA$1,'Histórico IQA (invertido)'!$AC$1)</c:f>
              <c:strCache>
                <c:ptCount val="14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2020 (jan-dez)</c:v>
                </c:pt>
                <c:pt idx="9">
                  <c:v>2021 (jan-dez)</c:v>
                </c:pt>
                <c:pt idx="10">
                  <c:v>2022 (jan-dez)</c:v>
                </c:pt>
                <c:pt idx="11">
                  <c:v>2023 (jan-dez)</c:v>
                </c:pt>
                <c:pt idx="12">
                  <c:v>2024 (jan-dez)</c:v>
                </c:pt>
                <c:pt idx="13">
                  <c:v>2025 (jan-dez)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'Histórico IQA (invertido)'!$B$3:$AC$3</c15:sqref>
                  </c15:fullRef>
                </c:ext>
              </c:extLst>
              <c:f>('Histórico IQA (invertido)'!$C$3,'Histórico IQA (invertido)'!$E$3,'Histórico IQA (invertido)'!$G$3,'Histórico IQA (invertido)'!$I$3,'Histórico IQA (invertido)'!$K$3,'Histórico IQA (invertido)'!$M$3,'Histórico IQA (invertido)'!$O$3,'Histórico IQA (invertido)'!$Q$3,'Histórico IQA (invertido)'!$S$3,'Histórico IQA (invertido)'!$U$3,'Histórico IQA (invertido)'!$W$3,'Histórico IQA (invertido)'!$Y$3,'Histórico IQA (invertido)'!$AA$3,'Histórico IQA (invertido)'!$AC$3)</c:f>
              <c:numCache>
                <c:formatCode>0.0%</c:formatCode>
                <c:ptCount val="14"/>
                <c:pt idx="0">
                  <c:v>0.32954545454545453</c:v>
                </c:pt>
                <c:pt idx="1">
                  <c:v>0.2159468438538206</c:v>
                </c:pt>
                <c:pt idx="2">
                  <c:v>0.33680555555555558</c:v>
                </c:pt>
                <c:pt idx="3">
                  <c:v>0.26250000000000001</c:v>
                </c:pt>
                <c:pt idx="4">
                  <c:v>0.20068027210884354</c:v>
                </c:pt>
                <c:pt idx="5">
                  <c:v>0.17625899280575538</c:v>
                </c:pt>
                <c:pt idx="6">
                  <c:v>0.15833333333333333</c:v>
                </c:pt>
                <c:pt idx="7">
                  <c:v>0.16923076923076924</c:v>
                </c:pt>
                <c:pt idx="8" formatCode="0%">
                  <c:v>0.18367346938775511</c:v>
                </c:pt>
                <c:pt idx="9" formatCode="0%">
                  <c:v>0.17808219178082191</c:v>
                </c:pt>
                <c:pt idx="10" formatCode="0%">
                  <c:v>0.16250000000000001</c:v>
                </c:pt>
                <c:pt idx="11">
                  <c:v>0.1206896551724138</c:v>
                </c:pt>
                <c:pt idx="12">
                  <c:v>0.13793103448275862</c:v>
                </c:pt>
                <c:pt idx="13">
                  <c:v>0.15337423312883436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56EE-4F68-8D68-6D0821115DD7}"/>
            </c:ext>
          </c:extLst>
        </c:ser>
        <c:ser>
          <c:idx val="2"/>
          <c:order val="2"/>
          <c:tx>
            <c:strRef>
              <c:f>'Histórico IQA (invertido)'!$A$4</c:f>
              <c:strCache>
                <c:ptCount val="1"/>
                <c:pt idx="0">
                  <c:v>REGULAR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'Histórico IQA (invertido)'!$B$1:$AC$1</c15:sqref>
                  </c15:fullRef>
                </c:ext>
              </c:extLst>
              <c:f>('Histórico IQA (invertido)'!$C$1,'Histórico IQA (invertido)'!$E$1,'Histórico IQA (invertido)'!$G$1,'Histórico IQA (invertido)'!$I$1,'Histórico IQA (invertido)'!$K$1,'Histórico IQA (invertido)'!$M$1,'Histórico IQA (invertido)'!$O$1,'Histórico IQA (invertido)'!$Q$1,'Histórico IQA (invertido)'!$S$1,'Histórico IQA (invertido)'!$U$1,'Histórico IQA (invertido)'!$W$1,'Histórico IQA (invertido)'!$Y$1,'Histórico IQA (invertido)'!$AA$1,'Histórico IQA (invertido)'!$AC$1)</c:f>
              <c:strCache>
                <c:ptCount val="14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2020 (jan-dez)</c:v>
                </c:pt>
                <c:pt idx="9">
                  <c:v>2021 (jan-dez)</c:v>
                </c:pt>
                <c:pt idx="10">
                  <c:v>2022 (jan-dez)</c:v>
                </c:pt>
                <c:pt idx="11">
                  <c:v>2023 (jan-dez)</c:v>
                </c:pt>
                <c:pt idx="12">
                  <c:v>2024 (jan-dez)</c:v>
                </c:pt>
                <c:pt idx="13">
                  <c:v>2025 (jan-dez)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'Histórico IQA (invertido)'!$B$4:$AC$4</c15:sqref>
                  </c15:fullRef>
                </c:ext>
              </c:extLst>
              <c:f>('Histórico IQA (invertido)'!$C$4,'Histórico IQA (invertido)'!$E$4,'Histórico IQA (invertido)'!$G$4,'Histórico IQA (invertido)'!$I$4,'Histórico IQA (invertido)'!$K$4,'Histórico IQA (invertido)'!$M$4,'Histórico IQA (invertido)'!$O$4,'Histórico IQA (invertido)'!$Q$4,'Histórico IQA (invertido)'!$S$4,'Histórico IQA (invertido)'!$U$4,'Histórico IQA (invertido)'!$W$4,'Histórico IQA (invertido)'!$Y$4,'Histórico IQA (invertido)'!$AA$4,'Histórico IQA (invertido)'!$AC$4)</c:f>
              <c:numCache>
                <c:formatCode>0.0%</c:formatCode>
                <c:ptCount val="14"/>
                <c:pt idx="0">
                  <c:v>0.42045454545454547</c:v>
                </c:pt>
                <c:pt idx="1">
                  <c:v>0.61794019933554822</c:v>
                </c:pt>
                <c:pt idx="2">
                  <c:v>0.62152777777777779</c:v>
                </c:pt>
                <c:pt idx="3">
                  <c:v>0.7</c:v>
                </c:pt>
                <c:pt idx="4">
                  <c:v>0.75510204081632648</c:v>
                </c:pt>
                <c:pt idx="5">
                  <c:v>0.74460431654676262</c:v>
                </c:pt>
                <c:pt idx="6">
                  <c:v>0.78749999999999998</c:v>
                </c:pt>
                <c:pt idx="7">
                  <c:v>0.73076923076923073</c:v>
                </c:pt>
                <c:pt idx="8" formatCode="0%">
                  <c:v>0.7142857142857143</c:v>
                </c:pt>
                <c:pt idx="9" formatCode="0%">
                  <c:v>0.72602739726027399</c:v>
                </c:pt>
                <c:pt idx="10" formatCode="0%">
                  <c:v>0.75</c:v>
                </c:pt>
                <c:pt idx="11">
                  <c:v>0.77011494252873558</c:v>
                </c:pt>
                <c:pt idx="12">
                  <c:v>0.75172413793103443</c:v>
                </c:pt>
                <c:pt idx="13">
                  <c:v>0.78527607361963192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56EE-4F68-8D68-6D0821115DD7}"/>
            </c:ext>
          </c:extLst>
        </c:ser>
        <c:ser>
          <c:idx val="3"/>
          <c:order val="3"/>
          <c:tx>
            <c:strRef>
              <c:f>'Histórico IQA (invertido)'!$A$5</c:f>
              <c:strCache>
                <c:ptCount val="1"/>
                <c:pt idx="0">
                  <c:v>BOA</c:v>
                </c:pt>
              </c:strCache>
            </c:strRef>
          </c:tx>
          <c:spPr>
            <a:solidFill>
              <a:srgbClr val="00FFFF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'Histórico IQA (invertido)'!$B$1:$AC$1</c15:sqref>
                  </c15:fullRef>
                </c:ext>
              </c:extLst>
              <c:f>('Histórico IQA (invertido)'!$C$1,'Histórico IQA (invertido)'!$E$1,'Histórico IQA (invertido)'!$G$1,'Histórico IQA (invertido)'!$I$1,'Histórico IQA (invertido)'!$K$1,'Histórico IQA (invertido)'!$M$1,'Histórico IQA (invertido)'!$O$1,'Histórico IQA (invertido)'!$Q$1,'Histórico IQA (invertido)'!$S$1,'Histórico IQA (invertido)'!$U$1,'Histórico IQA (invertido)'!$W$1,'Histórico IQA (invertido)'!$Y$1,'Histórico IQA (invertido)'!$AA$1,'Histórico IQA (invertido)'!$AC$1)</c:f>
              <c:strCache>
                <c:ptCount val="14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2020 (jan-dez)</c:v>
                </c:pt>
                <c:pt idx="9">
                  <c:v>2021 (jan-dez)</c:v>
                </c:pt>
                <c:pt idx="10">
                  <c:v>2022 (jan-dez)</c:v>
                </c:pt>
                <c:pt idx="11">
                  <c:v>2023 (jan-dez)</c:v>
                </c:pt>
                <c:pt idx="12">
                  <c:v>2024 (jan-dez)</c:v>
                </c:pt>
                <c:pt idx="13">
                  <c:v>2025 (jan-dez)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'Histórico IQA (invertido)'!$B$5:$AC$5</c15:sqref>
                  </c15:fullRef>
                </c:ext>
              </c:extLst>
              <c:f>('Histórico IQA (invertido)'!$C$5,'Histórico IQA (invertido)'!$E$5,'Histórico IQA (invertido)'!$G$5,'Histórico IQA (invertido)'!$I$5,'Histórico IQA (invertido)'!$K$5,'Histórico IQA (invertido)'!$M$5,'Histórico IQA (invertido)'!$O$5,'Histórico IQA (invertido)'!$Q$5,'Histórico IQA (invertido)'!$S$5,'Histórico IQA (invertido)'!$U$5,'Histórico IQA (invertido)'!$W$5,'Histórico IQA (invertido)'!$Y$5,'Histórico IQA (invertido)'!$AA$5,'Histórico IQA (invertido)'!$AC$5)</c:f>
              <c:numCache>
                <c:formatCode>0.0%</c:formatCode>
                <c:ptCount val="14"/>
                <c:pt idx="0">
                  <c:v>0.17045454545454544</c:v>
                </c:pt>
                <c:pt idx="1">
                  <c:v>0.14950166112956811</c:v>
                </c:pt>
                <c:pt idx="2">
                  <c:v>2.7777777777777776E-2</c:v>
                </c:pt>
                <c:pt idx="3">
                  <c:v>2.5000000000000001E-2</c:v>
                </c:pt>
                <c:pt idx="4">
                  <c:v>4.0816326530612242E-2</c:v>
                </c:pt>
                <c:pt idx="5">
                  <c:v>6.4748201438848921E-2</c:v>
                </c:pt>
                <c:pt idx="6">
                  <c:v>0.05</c:v>
                </c:pt>
                <c:pt idx="7">
                  <c:v>0.1</c:v>
                </c:pt>
                <c:pt idx="8" formatCode="0%">
                  <c:v>8.673469387755102E-2</c:v>
                </c:pt>
                <c:pt idx="9" formatCode="0%">
                  <c:v>6.8493150684931503E-2</c:v>
                </c:pt>
                <c:pt idx="10" formatCode="0%">
                  <c:v>6.8750000000000006E-2</c:v>
                </c:pt>
                <c:pt idx="11">
                  <c:v>8.0459770114942528E-2</c:v>
                </c:pt>
                <c:pt idx="12">
                  <c:v>7.586206896551724E-2</c:v>
                </c:pt>
                <c:pt idx="13">
                  <c:v>3.0674846625766871E-2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56EE-4F68-8D68-6D0821115DD7}"/>
            </c:ext>
          </c:extLst>
        </c:ser>
        <c:ser>
          <c:idx val="4"/>
          <c:order val="4"/>
          <c:tx>
            <c:strRef>
              <c:f>'Histórico IQA (invertido)'!$A$6</c:f>
              <c:strCache>
                <c:ptCount val="1"/>
                <c:pt idx="0">
                  <c:v>ÓTIMA</c:v>
                </c:pt>
              </c:strCache>
            </c:strRef>
          </c:tx>
          <c:spPr>
            <a:solidFill>
              <a:srgbClr val="0000FF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dLbls>
            <c:dLbl>
              <c:idx val="2"/>
              <c:layout>
                <c:manualLayout>
                  <c:x val="1.4781966001478197E-3"/>
                  <c:y val="-2.4169171513364424E-2"/>
                </c:manualLayout>
              </c:layout>
              <c:tx>
                <c:rich>
                  <a:bodyPr/>
                  <a:lstStyle/>
                  <a:p>
                    <a:fld id="{C823F4C4-A162-4FF3-93C5-1CEA9CE2126E}" type="VALUE">
                      <a:rPr lang="en-US">
                        <a:solidFill>
                          <a:sysClr val="windowText" lastClr="000000"/>
                        </a:solidFill>
                      </a:rPr>
                      <a:pPr/>
                      <a:t>[VALOR]</a:t>
                    </a:fld>
                    <a:endParaRPr lang="pt-BR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1514-4E75-AFC6-1091BAFF8AF3}"/>
                </c:ext>
              </c:extLst>
            </c:dLbl>
            <c:dLbl>
              <c:idx val="3"/>
              <c:layout>
                <c:manualLayout>
                  <c:x val="1.4781966001478197E-3"/>
                  <c:y val="-2.4169171513364424E-2"/>
                </c:manualLayout>
              </c:layout>
              <c:tx>
                <c:rich>
                  <a:bodyPr/>
                  <a:lstStyle/>
                  <a:p>
                    <a:fld id="{1A2168D4-1B55-470E-B860-F7D5CBCD1126}" type="VALUE">
                      <a:rPr lang="en-US">
                        <a:solidFill>
                          <a:sysClr val="windowText" lastClr="000000"/>
                        </a:solidFill>
                      </a:rPr>
                      <a:pPr/>
                      <a:t>[VALOR]</a:t>
                    </a:fld>
                    <a:endParaRPr lang="pt-BR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1514-4E75-AFC6-1091BAFF8AF3}"/>
                </c:ext>
              </c:extLst>
            </c:dLbl>
            <c:dLbl>
              <c:idx val="4"/>
              <c:layout>
                <c:manualLayout>
                  <c:x val="1.4781966001478197E-3"/>
                  <c:y val="-2.6854635014849346E-2"/>
                </c:manualLayout>
              </c:layout>
              <c:tx>
                <c:rich>
                  <a:bodyPr/>
                  <a:lstStyle/>
                  <a:p>
                    <a:fld id="{B51E8B65-6C1A-487E-A215-0652C07C7938}" type="VALUE">
                      <a:rPr lang="en-US">
                        <a:solidFill>
                          <a:sysClr val="windowText" lastClr="000000"/>
                        </a:solidFill>
                      </a:rPr>
                      <a:pPr/>
                      <a:t>[VALOR]</a:t>
                    </a:fld>
                    <a:endParaRPr lang="pt-BR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1514-4E75-AFC6-1091BAFF8AF3}"/>
                </c:ext>
              </c:extLst>
            </c:dLbl>
            <c:dLbl>
              <c:idx val="5"/>
              <c:layout>
                <c:manualLayout>
                  <c:x val="0"/>
                  <c:y val="-2.41691715133644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514-4E75-AFC6-1091BAFF8AF3}"/>
                </c:ext>
              </c:extLst>
            </c:dLbl>
            <c:dLbl>
              <c:idx val="6"/>
              <c:layout>
                <c:manualLayout>
                  <c:x val="0"/>
                  <c:y val="-2.41691715133644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514-4E75-AFC6-1091BAFF8AF3}"/>
                </c:ext>
              </c:extLst>
            </c:dLbl>
            <c:dLbl>
              <c:idx val="7"/>
              <c:layout>
                <c:manualLayout>
                  <c:x val="-1.0839983176673342E-16"/>
                  <c:y val="-1.87982445103945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514-4E75-AFC6-1091BAFF8AF3}"/>
                </c:ext>
              </c:extLst>
            </c:dLbl>
            <c:dLbl>
              <c:idx val="8"/>
              <c:layout>
                <c:manualLayout>
                  <c:x val="0"/>
                  <c:y val="-2.41691715133644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514-4E75-AFC6-1091BAFF8AF3}"/>
                </c:ext>
              </c:extLst>
            </c:dLbl>
            <c:dLbl>
              <c:idx val="9"/>
              <c:layout>
                <c:manualLayout>
                  <c:x val="-1.0839983176673342E-16"/>
                  <c:y val="-2.41691715133644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514-4E75-AFC6-1091BAFF8AF3}"/>
                </c:ext>
              </c:extLst>
            </c:dLbl>
            <c:dLbl>
              <c:idx val="10"/>
              <c:layout>
                <c:manualLayout>
                  <c:x val="2.9563932002955309E-3"/>
                  <c:y val="-2.68546350148493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514-4E75-AFC6-1091BAFF8AF3}"/>
                </c:ext>
              </c:extLst>
            </c:dLbl>
            <c:dLbl>
              <c:idx val="11"/>
              <c:layout>
                <c:manualLayout>
                  <c:x val="-1.0839983176673342E-16"/>
                  <c:y val="-2.41691715133644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514-4E75-AFC6-1091BAFF8AF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'Histórico IQA (invertido)'!$B$1:$AC$1</c15:sqref>
                  </c15:fullRef>
                </c:ext>
              </c:extLst>
              <c:f>('Histórico IQA (invertido)'!$C$1,'Histórico IQA (invertido)'!$E$1,'Histórico IQA (invertido)'!$G$1,'Histórico IQA (invertido)'!$I$1,'Histórico IQA (invertido)'!$K$1,'Histórico IQA (invertido)'!$M$1,'Histórico IQA (invertido)'!$O$1,'Histórico IQA (invertido)'!$Q$1,'Histórico IQA (invertido)'!$S$1,'Histórico IQA (invertido)'!$U$1,'Histórico IQA (invertido)'!$W$1,'Histórico IQA (invertido)'!$Y$1,'Histórico IQA (invertido)'!$AA$1,'Histórico IQA (invertido)'!$AC$1)</c:f>
              <c:strCache>
                <c:ptCount val="14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2020 (jan-dez)</c:v>
                </c:pt>
                <c:pt idx="9">
                  <c:v>2021 (jan-dez)</c:v>
                </c:pt>
                <c:pt idx="10">
                  <c:v>2022 (jan-dez)</c:v>
                </c:pt>
                <c:pt idx="11">
                  <c:v>2023 (jan-dez)</c:v>
                </c:pt>
                <c:pt idx="12">
                  <c:v>2024 (jan-dez)</c:v>
                </c:pt>
                <c:pt idx="13">
                  <c:v>2025 (jan-dez)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'Histórico IQA (invertido)'!$B$6:$AC$6</c15:sqref>
                  </c15:fullRef>
                </c:ext>
              </c:extLst>
              <c:f>('Histórico IQA (invertido)'!$C$6,'Histórico IQA (invertido)'!$E$6,'Histórico IQA (invertido)'!$G$6,'Histórico IQA (invertido)'!$I$6,'Histórico IQA (invertido)'!$K$6,'Histórico IQA (invertido)'!$M$6,'Histórico IQA (invertido)'!$O$6,'Histórico IQA (invertido)'!$Q$6,'Histórico IQA (invertido)'!$S$6,'Histórico IQA (invertido)'!$U$6,'Histórico IQA (invertido)'!$W$6,'Histórico IQA (invertido)'!$Y$6,'Histórico IQA (invertido)'!$AA$6,'Histórico IQA (invertido)'!$AC$6)</c:f>
              <c:numCache>
                <c:formatCode>0%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56EE-4F68-8D68-6D0821115DD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831340568"/>
        <c:axId val="831341352"/>
        <c:axId val="0"/>
        <c:extLst>
          <c:ext xmlns:c15="http://schemas.microsoft.com/office/drawing/2012/chart" uri="{02D57815-91ED-43cb-92C2-25804820EDAC}">
            <c15:filteredBarSeries>
              <c15:ser>
                <c:idx val="5"/>
                <c:order val="5"/>
                <c:tx>
                  <c:strRef>
                    <c:extLst>
                      <c:ext uri="{02D57815-91ED-43cb-92C2-25804820EDAC}">
                        <c15:formulaRef>
                          <c15:sqref>'Histórico IQA (invertido)'!$A$7</c15:sqref>
                        </c15:formulaRef>
                      </c:ext>
                    </c:extLst>
                    <c:strCache>
                      <c:ptCount val="1"/>
                      <c:pt idx="0">
                        <c:v>TOTAL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6"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6"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6"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  <a:sp3d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ullRef>
                          <c15:sqref>'Histórico IQA (invertido)'!$B$1:$AC$1</c15:sqref>
                        </c15:fullRef>
                        <c15:formulaRef>
                          <c15:sqref>('Histórico IQA (invertido)'!$C$1,'Histórico IQA (invertido)'!$E$1,'Histórico IQA (invertido)'!$G$1,'Histórico IQA (invertido)'!$I$1,'Histórico IQA (invertido)'!$K$1,'Histórico IQA (invertido)'!$M$1,'Histórico IQA (invertido)'!$O$1,'Histórico IQA (invertido)'!$Q$1,'Histórico IQA (invertido)'!$S$1,'Histórico IQA (invertido)'!$U$1,'Histórico IQA (invertido)'!$W$1,'Histórico IQA (invertido)'!$Y$1,'Histórico IQA (invertido)'!$AA$1,'Histórico IQA (invertido)'!$AC$1)</c15:sqref>
                        </c15:formulaRef>
                      </c:ext>
                    </c:extLst>
                    <c:strCache>
                      <c:ptCount val="14"/>
                      <c:pt idx="0">
                        <c:v>2014</c:v>
                      </c:pt>
                      <c:pt idx="1">
                        <c:v>2015</c:v>
                      </c:pt>
                      <c:pt idx="2">
                        <c:v>2016</c:v>
                      </c:pt>
                      <c:pt idx="3">
                        <c:v>2017</c:v>
                      </c:pt>
                      <c:pt idx="4">
                        <c:v>2018</c:v>
                      </c:pt>
                      <c:pt idx="5">
                        <c:v>2019</c:v>
                      </c:pt>
                      <c:pt idx="6">
                        <c:v>2020</c:v>
                      </c:pt>
                      <c:pt idx="7">
                        <c:v>2021</c:v>
                      </c:pt>
                      <c:pt idx="8">
                        <c:v>2020 (jan-dez)</c:v>
                      </c:pt>
                      <c:pt idx="9">
                        <c:v>2021 (jan-dez)</c:v>
                      </c:pt>
                      <c:pt idx="10">
                        <c:v>2022 (jan-dez)</c:v>
                      </c:pt>
                      <c:pt idx="11">
                        <c:v>2023 (jan-dez)</c:v>
                      </c:pt>
                      <c:pt idx="12">
                        <c:v>2024 (jan-dez)</c:v>
                      </c:pt>
                      <c:pt idx="13">
                        <c:v>2025 (jan-dez)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'Histórico IQA (invertido)'!$B$7:$AC$7</c15:sqref>
                        </c15:fullRef>
                        <c15:formulaRef>
                          <c15:sqref>('Histórico IQA (invertido)'!$C$7,'Histórico IQA (invertido)'!$E$7,'Histórico IQA (invertido)'!$G$7,'Histórico IQA (invertido)'!$I$7,'Histórico IQA (invertido)'!$K$7,'Histórico IQA (invertido)'!$M$7,'Histórico IQA (invertido)'!$O$7,'Histórico IQA (invertido)'!$Q$7,'Histórico IQA (invertido)'!$S$7,'Histórico IQA (invertido)'!$U$7,'Histórico IQA (invertido)'!$W$7,'Histórico IQA (invertido)'!$Y$7,'Histórico IQA (invertido)'!$AA$7,'Histórico IQA (invertido)'!$AC$7)</c15:sqref>
                        </c15:formulaRef>
                      </c:ext>
                    </c:extLst>
                    <c:numCache>
                      <c:formatCode>0%</c:formatCode>
                      <c:ptCount val="14"/>
                      <c:pt idx="0">
                        <c:v>1</c:v>
                      </c:pt>
                      <c:pt idx="1">
                        <c:v>1</c:v>
                      </c:pt>
                      <c:pt idx="2">
                        <c:v>1</c:v>
                      </c:pt>
                      <c:pt idx="3">
                        <c:v>1</c:v>
                      </c:pt>
                      <c:pt idx="4">
                        <c:v>1</c:v>
                      </c:pt>
                      <c:pt idx="5">
                        <c:v>1</c:v>
                      </c:pt>
                      <c:pt idx="6">
                        <c:v>1</c:v>
                      </c:pt>
                      <c:pt idx="7">
                        <c:v>1</c:v>
                      </c:pt>
                      <c:pt idx="8">
                        <c:v>1</c:v>
                      </c:pt>
                      <c:pt idx="9">
                        <c:v>1</c:v>
                      </c:pt>
                      <c:pt idx="10">
                        <c:v>1</c:v>
                      </c:pt>
                      <c:pt idx="11">
                        <c:v>1</c:v>
                      </c:pt>
                      <c:pt idx="12">
                        <c:v>0.99999999999999989</c:v>
                      </c:pt>
                      <c:pt idx="13">
                        <c:v>1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E-56EE-4F68-8D68-6D0821115DD7}"/>
                  </c:ext>
                </c:extLst>
              </c15:ser>
            </c15:filteredBarSeries>
          </c:ext>
        </c:extLst>
      </c:bar3DChart>
      <c:catAx>
        <c:axId val="83134056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31341352"/>
        <c:crosses val="autoZero"/>
        <c:auto val="1"/>
        <c:lblAlgn val="ctr"/>
        <c:lblOffset val="100"/>
        <c:noMultiLvlLbl val="0"/>
      </c:catAx>
      <c:valAx>
        <c:axId val="831341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31340568"/>
        <c:crosses val="autoZero"/>
        <c:crossBetween val="between"/>
        <c:majorUnit val="0.1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85725</xdr:colOff>
      <xdr:row>7</xdr:row>
      <xdr:rowOff>166685</xdr:rowOff>
    </xdr:from>
    <xdr:to>
      <xdr:col>12</xdr:col>
      <xdr:colOff>104775</xdr:colOff>
      <xdr:row>32</xdr:row>
      <xdr:rowOff>114300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2" name="AutoShape 1" descr="sosma">
          <a:extLst>
            <a:ext uri="{FF2B5EF4-FFF2-40B4-BE49-F238E27FC236}">
              <a16:creationId xmlns:a16="http://schemas.microsoft.com/office/drawing/2014/main" id="{3B4230E2-4B3B-4C2A-9D9E-08AECC108CA2}"/>
            </a:ext>
          </a:extLst>
        </xdr:cNvPr>
        <xdr:cNvSpPr>
          <a:spLocks noChangeAspect="1" noChangeArrowheads="1"/>
        </xdr:cNvSpPr>
      </xdr:nvSpPr>
      <xdr:spPr bwMode="auto">
        <a:xfrm>
          <a:off x="2857500" y="16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8688"/>
    <xdr:sp macro="" textlink="">
      <xdr:nvSpPr>
        <xdr:cNvPr id="3" name="AutoShape 1" descr="sosma">
          <a:extLst>
            <a:ext uri="{FF2B5EF4-FFF2-40B4-BE49-F238E27FC236}">
              <a16:creationId xmlns:a16="http://schemas.microsoft.com/office/drawing/2014/main" id="{1DE60C8A-65D1-4ADA-A529-575D3D222B31}"/>
            </a:ext>
          </a:extLst>
        </xdr:cNvPr>
        <xdr:cNvSpPr>
          <a:spLocks noChangeAspect="1" noChangeArrowheads="1"/>
        </xdr:cNvSpPr>
      </xdr:nvSpPr>
      <xdr:spPr bwMode="auto">
        <a:xfrm>
          <a:off x="2857500" y="161925"/>
          <a:ext cx="304800" cy="3086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8688"/>
    <xdr:sp macro="" textlink="">
      <xdr:nvSpPr>
        <xdr:cNvPr id="4" name="AutoShape 1" descr="sosma">
          <a:extLst>
            <a:ext uri="{FF2B5EF4-FFF2-40B4-BE49-F238E27FC236}">
              <a16:creationId xmlns:a16="http://schemas.microsoft.com/office/drawing/2014/main" id="{3D5EEE14-7945-4E77-8899-66CB6F1A188D}"/>
            </a:ext>
          </a:extLst>
        </xdr:cNvPr>
        <xdr:cNvSpPr>
          <a:spLocks noChangeAspect="1" noChangeArrowheads="1"/>
        </xdr:cNvSpPr>
      </xdr:nvSpPr>
      <xdr:spPr bwMode="auto">
        <a:xfrm>
          <a:off x="2857500" y="161925"/>
          <a:ext cx="304800" cy="3086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400050</xdr:colOff>
      <xdr:row>127</xdr:row>
      <xdr:rowOff>66675</xdr:rowOff>
    </xdr:from>
    <xdr:ext cx="304800" cy="304800"/>
    <xdr:sp macro="" textlink="">
      <xdr:nvSpPr>
        <xdr:cNvPr id="2" name="AutoShape 1" descr="sosma">
          <a:extLst>
            <a:ext uri="{FF2B5EF4-FFF2-40B4-BE49-F238E27FC236}">
              <a16:creationId xmlns:a16="http://schemas.microsoft.com/office/drawing/2014/main" id="{36507FFE-356A-4AAD-90A5-9D8652C6BC4D}"/>
            </a:ext>
          </a:extLst>
        </xdr:cNvPr>
        <xdr:cNvSpPr>
          <a:spLocks noChangeAspect="1" noChangeArrowheads="1"/>
        </xdr:cNvSpPr>
      </xdr:nvSpPr>
      <xdr:spPr bwMode="auto">
        <a:xfrm>
          <a:off x="3257550" y="1847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44</xdr:row>
      <xdr:rowOff>0</xdr:rowOff>
    </xdr:from>
    <xdr:ext cx="304800" cy="308688"/>
    <xdr:sp macro="" textlink="">
      <xdr:nvSpPr>
        <xdr:cNvPr id="5" name="AutoShape 1" descr="sosma">
          <a:extLst>
            <a:ext uri="{FF2B5EF4-FFF2-40B4-BE49-F238E27FC236}">
              <a16:creationId xmlns:a16="http://schemas.microsoft.com/office/drawing/2014/main" id="{AF1E7C05-3E0A-47F1-8B84-206E59F2CDF7}"/>
            </a:ext>
          </a:extLst>
        </xdr:cNvPr>
        <xdr:cNvSpPr>
          <a:spLocks noChangeAspect="1" noChangeArrowheads="1"/>
        </xdr:cNvSpPr>
      </xdr:nvSpPr>
      <xdr:spPr bwMode="auto">
        <a:xfrm>
          <a:off x="18183225" y="9305925"/>
          <a:ext cx="304800" cy="3086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44</xdr:row>
      <xdr:rowOff>0</xdr:rowOff>
    </xdr:from>
    <xdr:ext cx="304800" cy="308688"/>
    <xdr:sp macro="" textlink="">
      <xdr:nvSpPr>
        <xdr:cNvPr id="6" name="AutoShape 1" descr="sosma">
          <a:extLst>
            <a:ext uri="{FF2B5EF4-FFF2-40B4-BE49-F238E27FC236}">
              <a16:creationId xmlns:a16="http://schemas.microsoft.com/office/drawing/2014/main" id="{D8EA47F9-6BFC-4C6E-9136-86856D27B1BC}"/>
            </a:ext>
          </a:extLst>
        </xdr:cNvPr>
        <xdr:cNvSpPr>
          <a:spLocks noChangeAspect="1" noChangeArrowheads="1"/>
        </xdr:cNvSpPr>
      </xdr:nvSpPr>
      <xdr:spPr bwMode="auto">
        <a:xfrm>
          <a:off x="18183225" y="9305925"/>
          <a:ext cx="304800" cy="3086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3</xdr:row>
      <xdr:rowOff>0</xdr:rowOff>
    </xdr:from>
    <xdr:ext cx="304800" cy="304800"/>
    <xdr:sp macro="" textlink="">
      <xdr:nvSpPr>
        <xdr:cNvPr id="4" name="AutoShape 1" descr="sosma">
          <a:extLst>
            <a:ext uri="{FF2B5EF4-FFF2-40B4-BE49-F238E27FC236}">
              <a16:creationId xmlns:a16="http://schemas.microsoft.com/office/drawing/2014/main" id="{79A7E413-61B7-4B4D-ADA1-3FE6E303A512}"/>
            </a:ext>
          </a:extLst>
        </xdr:cNvPr>
        <xdr:cNvSpPr>
          <a:spLocks noChangeAspect="1" noChangeArrowheads="1"/>
        </xdr:cNvSpPr>
      </xdr:nvSpPr>
      <xdr:spPr bwMode="auto">
        <a:xfrm>
          <a:off x="2857500" y="809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</xdr:row>
      <xdr:rowOff>0</xdr:rowOff>
    </xdr:from>
    <xdr:ext cx="304800" cy="304800"/>
    <xdr:sp macro="" textlink="">
      <xdr:nvSpPr>
        <xdr:cNvPr id="5" name="AutoShape 1" descr="sosma">
          <a:extLst>
            <a:ext uri="{FF2B5EF4-FFF2-40B4-BE49-F238E27FC236}">
              <a16:creationId xmlns:a16="http://schemas.microsoft.com/office/drawing/2014/main" id="{FD5F3786-241B-4C45-ACCD-C6C1D6765CEC}"/>
            </a:ext>
          </a:extLst>
        </xdr:cNvPr>
        <xdr:cNvSpPr>
          <a:spLocks noChangeAspect="1" noChangeArrowheads="1"/>
        </xdr:cNvSpPr>
      </xdr:nvSpPr>
      <xdr:spPr bwMode="auto">
        <a:xfrm>
          <a:off x="2857500" y="809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2" name="AutoShape 1" descr="sosma">
          <a:extLst>
            <a:ext uri="{FF2B5EF4-FFF2-40B4-BE49-F238E27FC236}">
              <a16:creationId xmlns:a16="http://schemas.microsoft.com/office/drawing/2014/main" id="{08FCA0C7-6042-42C8-A7B3-B772623BE7EE}"/>
            </a:ext>
          </a:extLst>
        </xdr:cNvPr>
        <xdr:cNvSpPr>
          <a:spLocks noChangeAspect="1" noChangeArrowheads="1"/>
        </xdr:cNvSpPr>
      </xdr:nvSpPr>
      <xdr:spPr bwMode="auto">
        <a:xfrm>
          <a:off x="2857500" y="16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3" name="AutoShape 1" descr="sosma">
          <a:extLst>
            <a:ext uri="{FF2B5EF4-FFF2-40B4-BE49-F238E27FC236}">
              <a16:creationId xmlns:a16="http://schemas.microsoft.com/office/drawing/2014/main" id="{BFA98FDF-0D32-452B-ABCE-4F3C83B57C0D}"/>
            </a:ext>
          </a:extLst>
        </xdr:cNvPr>
        <xdr:cNvSpPr>
          <a:spLocks noChangeAspect="1" noChangeArrowheads="1"/>
        </xdr:cNvSpPr>
      </xdr:nvSpPr>
      <xdr:spPr bwMode="auto">
        <a:xfrm>
          <a:off x="2857500" y="16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2" name="AutoShape 1" descr="sosma">
          <a:extLst>
            <a:ext uri="{FF2B5EF4-FFF2-40B4-BE49-F238E27FC236}">
              <a16:creationId xmlns:a16="http://schemas.microsoft.com/office/drawing/2014/main" id="{DB668F46-4EB8-4B03-B652-DF9B852F5460}"/>
            </a:ext>
          </a:extLst>
        </xdr:cNvPr>
        <xdr:cNvSpPr>
          <a:spLocks noChangeAspect="1" noChangeArrowheads="1"/>
        </xdr:cNvSpPr>
      </xdr:nvSpPr>
      <xdr:spPr bwMode="auto">
        <a:xfrm>
          <a:off x="2857500" y="16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2" name="AutoShape 1" descr="sosma">
          <a:extLst>
            <a:ext uri="{FF2B5EF4-FFF2-40B4-BE49-F238E27FC236}">
              <a16:creationId xmlns:a16="http://schemas.microsoft.com/office/drawing/2014/main" id="{B810B976-C674-4A3D-AE8E-50BC903C491B}"/>
            </a:ext>
          </a:extLst>
        </xdr:cNvPr>
        <xdr:cNvSpPr>
          <a:spLocks noChangeAspect="1" noChangeArrowheads="1"/>
        </xdr:cNvSpPr>
      </xdr:nvSpPr>
      <xdr:spPr bwMode="auto">
        <a:xfrm>
          <a:off x="2857500" y="16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</xdr:row>
      <xdr:rowOff>0</xdr:rowOff>
    </xdr:from>
    <xdr:ext cx="304800" cy="308688"/>
    <xdr:sp macro="" textlink="">
      <xdr:nvSpPr>
        <xdr:cNvPr id="3" name="AutoShape 1" descr="sosma">
          <a:extLst>
            <a:ext uri="{FF2B5EF4-FFF2-40B4-BE49-F238E27FC236}">
              <a16:creationId xmlns:a16="http://schemas.microsoft.com/office/drawing/2014/main" id="{5C639F5A-1498-45FF-A8A3-4E23D9725B24}"/>
            </a:ext>
          </a:extLst>
        </xdr:cNvPr>
        <xdr:cNvSpPr>
          <a:spLocks noChangeAspect="1" noChangeArrowheads="1"/>
        </xdr:cNvSpPr>
      </xdr:nvSpPr>
      <xdr:spPr bwMode="auto">
        <a:xfrm>
          <a:off x="2857500" y="323850"/>
          <a:ext cx="304800" cy="3086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</xdr:row>
      <xdr:rowOff>0</xdr:rowOff>
    </xdr:from>
    <xdr:ext cx="304800" cy="308688"/>
    <xdr:sp macro="" textlink="">
      <xdr:nvSpPr>
        <xdr:cNvPr id="4" name="AutoShape 1" descr="sosma">
          <a:extLst>
            <a:ext uri="{FF2B5EF4-FFF2-40B4-BE49-F238E27FC236}">
              <a16:creationId xmlns:a16="http://schemas.microsoft.com/office/drawing/2014/main" id="{D37A4564-A830-4B23-8C5D-5E3CE9576C01}"/>
            </a:ext>
          </a:extLst>
        </xdr:cNvPr>
        <xdr:cNvSpPr>
          <a:spLocks noChangeAspect="1" noChangeArrowheads="1"/>
        </xdr:cNvSpPr>
      </xdr:nvSpPr>
      <xdr:spPr bwMode="auto">
        <a:xfrm>
          <a:off x="2857500" y="323850"/>
          <a:ext cx="304800" cy="3086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2" name="AutoShape 1" descr="sosma">
          <a:extLst>
            <a:ext uri="{FF2B5EF4-FFF2-40B4-BE49-F238E27FC236}">
              <a16:creationId xmlns:a16="http://schemas.microsoft.com/office/drawing/2014/main" id="{D77A5D43-5120-4BE8-82BF-011ACAA72486}"/>
            </a:ext>
          </a:extLst>
        </xdr:cNvPr>
        <xdr:cNvSpPr>
          <a:spLocks noChangeAspect="1" noChangeArrowheads="1"/>
        </xdr:cNvSpPr>
      </xdr:nvSpPr>
      <xdr:spPr bwMode="auto">
        <a:xfrm>
          <a:off x="2857500" y="16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8688"/>
    <xdr:sp macro="" textlink="">
      <xdr:nvSpPr>
        <xdr:cNvPr id="3" name="AutoShape 1" descr="sosma">
          <a:extLst>
            <a:ext uri="{FF2B5EF4-FFF2-40B4-BE49-F238E27FC236}">
              <a16:creationId xmlns:a16="http://schemas.microsoft.com/office/drawing/2014/main" id="{BD29BD2C-496D-4EFC-8003-758119D4517E}"/>
            </a:ext>
          </a:extLst>
        </xdr:cNvPr>
        <xdr:cNvSpPr>
          <a:spLocks noChangeAspect="1" noChangeArrowheads="1"/>
        </xdr:cNvSpPr>
      </xdr:nvSpPr>
      <xdr:spPr bwMode="auto">
        <a:xfrm>
          <a:off x="2857500" y="161925"/>
          <a:ext cx="304800" cy="3086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8688"/>
    <xdr:sp macro="" textlink="">
      <xdr:nvSpPr>
        <xdr:cNvPr id="4" name="AutoShape 1" descr="sosma">
          <a:extLst>
            <a:ext uri="{FF2B5EF4-FFF2-40B4-BE49-F238E27FC236}">
              <a16:creationId xmlns:a16="http://schemas.microsoft.com/office/drawing/2014/main" id="{AF318DC6-C002-4ED7-9660-A58365164249}"/>
            </a:ext>
          </a:extLst>
        </xdr:cNvPr>
        <xdr:cNvSpPr>
          <a:spLocks noChangeAspect="1" noChangeArrowheads="1"/>
        </xdr:cNvSpPr>
      </xdr:nvSpPr>
      <xdr:spPr bwMode="auto">
        <a:xfrm>
          <a:off x="2857500" y="161925"/>
          <a:ext cx="304800" cy="3086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2" name="AutoShape 1" descr="sosma">
          <a:extLst>
            <a:ext uri="{FF2B5EF4-FFF2-40B4-BE49-F238E27FC236}">
              <a16:creationId xmlns:a16="http://schemas.microsoft.com/office/drawing/2014/main" id="{B4EE0399-766A-4F14-A74F-44E4B57217E6}"/>
            </a:ext>
          </a:extLst>
        </xdr:cNvPr>
        <xdr:cNvSpPr>
          <a:spLocks noChangeAspect="1" noChangeArrowheads="1"/>
        </xdr:cNvSpPr>
      </xdr:nvSpPr>
      <xdr:spPr bwMode="auto">
        <a:xfrm>
          <a:off x="2857500" y="16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8688"/>
    <xdr:sp macro="" textlink="">
      <xdr:nvSpPr>
        <xdr:cNvPr id="3" name="AutoShape 1" descr="sosma">
          <a:extLst>
            <a:ext uri="{FF2B5EF4-FFF2-40B4-BE49-F238E27FC236}">
              <a16:creationId xmlns:a16="http://schemas.microsoft.com/office/drawing/2014/main" id="{B4224FB8-8F05-4797-BAD2-A879DE691754}"/>
            </a:ext>
          </a:extLst>
        </xdr:cNvPr>
        <xdr:cNvSpPr>
          <a:spLocks noChangeAspect="1" noChangeArrowheads="1"/>
        </xdr:cNvSpPr>
      </xdr:nvSpPr>
      <xdr:spPr bwMode="auto">
        <a:xfrm>
          <a:off x="2857500" y="161925"/>
          <a:ext cx="304800" cy="3086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8688"/>
    <xdr:sp macro="" textlink="">
      <xdr:nvSpPr>
        <xdr:cNvPr id="4" name="AutoShape 1" descr="sosma">
          <a:extLst>
            <a:ext uri="{FF2B5EF4-FFF2-40B4-BE49-F238E27FC236}">
              <a16:creationId xmlns:a16="http://schemas.microsoft.com/office/drawing/2014/main" id="{F0840717-D5BB-4543-9AFE-7CFB15A45D7A}"/>
            </a:ext>
          </a:extLst>
        </xdr:cNvPr>
        <xdr:cNvSpPr>
          <a:spLocks noChangeAspect="1" noChangeArrowheads="1"/>
        </xdr:cNvSpPr>
      </xdr:nvSpPr>
      <xdr:spPr bwMode="auto">
        <a:xfrm>
          <a:off x="2857500" y="161925"/>
          <a:ext cx="304800" cy="3086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hyperlink" Target="https://observandoosrios.sosma.org.br/grupo/1048/espaco-ciencia-chico-science" TargetMode="External"/><Relationship Id="rId2" Type="http://schemas.openxmlformats.org/officeDocument/2006/relationships/hyperlink" Target="https://observandoosrios.sosma.org.br/grupo/1252/amatur" TargetMode="External"/><Relationship Id="rId1" Type="http://schemas.openxmlformats.org/officeDocument/2006/relationships/hyperlink" Target="https://observandoosrios.sosma.org.br/grupo/1321/observatorio-e-memorial-do-rio-jaboatao-comissao-ambiental-de-jaboatao-dos-guararapes-e-juventude-lixo-zero-hub-jaboatao" TargetMode="External"/><Relationship Id="rId6" Type="http://schemas.openxmlformats.org/officeDocument/2006/relationships/drawing" Target="../drawings/drawing4.xml"/><Relationship Id="rId5" Type="http://schemas.openxmlformats.org/officeDocument/2006/relationships/printerSettings" Target="../printerSettings/printerSettings3.bin"/><Relationship Id="rId4" Type="http://schemas.openxmlformats.org/officeDocument/2006/relationships/hyperlink" Target="https://observandoosrios.sosma.org.br/grupo/1045/instituto-bioma-brasil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hyperlink" Target="https://observandoosrios.sosma.org.br/grupo/1216/solar-floresta-fossil" TargetMode="External"/></Relationships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hyperlink" Target="https://observandoosrios.sosma.org.br/grupo/1289/rio-do-rio-3" TargetMode="External"/><Relationship Id="rId3" Type="http://schemas.openxmlformats.org/officeDocument/2006/relationships/hyperlink" Target="https://observandoosrios.sosma.org.br/grupo/1285/projeto-piabanha-3" TargetMode="External"/><Relationship Id="rId7" Type="http://schemas.openxmlformats.org/officeDocument/2006/relationships/hyperlink" Target="https://observandoosrios.sosma.org.br/grupo/1015/rio-do-rio-2" TargetMode="External"/><Relationship Id="rId2" Type="http://schemas.openxmlformats.org/officeDocument/2006/relationships/hyperlink" Target="https://observandoosrios.sosma.org.br/grupo/1284/projeto-piabanha-2" TargetMode="External"/><Relationship Id="rId1" Type="http://schemas.openxmlformats.org/officeDocument/2006/relationships/hyperlink" Target="https://observandoosrios.sosma.org.br/grupo/1283/projeto-piabanha-1" TargetMode="External"/><Relationship Id="rId6" Type="http://schemas.openxmlformats.org/officeDocument/2006/relationships/hyperlink" Target="https://observandoosrios.sosma.org.br/grupo/1292/parque-estadual-do-grajau" TargetMode="External"/><Relationship Id="rId11" Type="http://schemas.openxmlformats.org/officeDocument/2006/relationships/drawing" Target="../drawings/drawing5.xml"/><Relationship Id="rId5" Type="http://schemas.openxmlformats.org/officeDocument/2006/relationships/hyperlink" Target="https://observandoosrios.sosma.org.br/grupo/998/ifrj-mamigos" TargetMode="External"/><Relationship Id="rId10" Type="http://schemas.openxmlformats.org/officeDocument/2006/relationships/hyperlink" Target="https://observandoosrios.sosma.org.br/grupo/1006/voluntarios-pnt-rio-tijuca" TargetMode="External"/><Relationship Id="rId4" Type="http://schemas.openxmlformats.org/officeDocument/2006/relationships/hyperlink" Target="https://observandoosrios.sosma.org.br/grupo/1339/ifrj-paracambi-2" TargetMode="External"/><Relationship Id="rId9" Type="http://schemas.openxmlformats.org/officeDocument/2006/relationships/hyperlink" Target="https://observandoosrios.sosma.org.br/grupo/1001/tuas" TargetMode="Externa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hyperlink" Target="https://observandoosrios.sosma.org.br/grupo/1163/gamboa-do-jaguaribe" TargetMode="External"/><Relationship Id="rId2" Type="http://schemas.openxmlformats.org/officeDocument/2006/relationships/hyperlink" Target="https://observandoosrios.sosma.org.br/grupo/1161/solar-ferreiro-torto" TargetMode="External"/><Relationship Id="rId1" Type="http://schemas.openxmlformats.org/officeDocument/2006/relationships/hyperlink" Target="https://observandoosrios.sosma.org.br/grupo/1168/grupo-guarairas" TargetMode="External"/><Relationship Id="rId4" Type="http://schemas.openxmlformats.org/officeDocument/2006/relationships/drawing" Target="../drawings/drawing6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hyperlink" Target="https://observandoosrios.sosma.org.br/grupo/1172/arroio-da-direita" TargetMode="External"/><Relationship Id="rId2" Type="http://schemas.openxmlformats.org/officeDocument/2006/relationships/hyperlink" Target="https://observandoosrios.sosma.org.br/grupo/1293/sos-bacia-rio-gravatai" TargetMode="External"/><Relationship Id="rId1" Type="http://schemas.openxmlformats.org/officeDocument/2006/relationships/hyperlink" Target="https://observandoosrios.sosma.org.br/grupo/1171/grupo-sos-bacia-do-gravatai" TargetMode="External"/><Relationship Id="rId6" Type="http://schemas.openxmlformats.org/officeDocument/2006/relationships/drawing" Target="../drawings/drawing7.xml"/><Relationship Id="rId5" Type="http://schemas.openxmlformats.org/officeDocument/2006/relationships/hyperlink" Target="https://observandoosrios.sosma.org.br/grupo/1287/arroio-serraria" TargetMode="External"/><Relationship Id="rId4" Type="http://schemas.openxmlformats.org/officeDocument/2006/relationships/hyperlink" Target="https://observandoosrios.sosma.org.br/grupo/1184/eetqaw-escola-estadual-tecnica-affonso-wolf" TargetMode="Externa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hyperlink" Target="https://observandoosrios.sosma.org.br/grupo/1095/ee-virgilio-varzea-2" TargetMode="External"/><Relationship Id="rId2" Type="http://schemas.openxmlformats.org/officeDocument/2006/relationships/hyperlink" Target="https://observandoosrios.sosma.org.br/grupo/1093/ee-virgilio-varzea" TargetMode="External"/><Relationship Id="rId1" Type="http://schemas.openxmlformats.org/officeDocument/2006/relationships/hyperlink" Target="https://observandoosrios.sosma.org.br/grupo/1094/capivari" TargetMode="External"/><Relationship Id="rId5" Type="http://schemas.openxmlformats.org/officeDocument/2006/relationships/drawing" Target="../drawings/drawing8.xml"/><Relationship Id="rId4" Type="http://schemas.openxmlformats.org/officeDocument/2006/relationships/hyperlink" Target="https://observandoosrios.sosma.org.br/grupo/1259/escola-do-futuro-ebm-mancio-costa" TargetMode="External"/></Relationships>
</file>

<file path=xl/worksheets/_rels/sheet16.xml.rels><?xml version="1.0" encoding="UTF-8" standalone="yes"?>
<Relationships xmlns="http://schemas.openxmlformats.org/package/2006/relationships"><Relationship Id="rId13" Type="http://schemas.openxmlformats.org/officeDocument/2006/relationships/hyperlink" Target="https://observandoosrios.sosma.org.br/grupo/772/iis-associacao-barreiros" TargetMode="External"/><Relationship Id="rId18" Type="http://schemas.openxmlformats.org/officeDocument/2006/relationships/hyperlink" Target="https://observandoosrios.sosma.org.br/grupo/542/bipi-biblioteca-popular-de-itaquaciara-dona-nelida" TargetMode="External"/><Relationship Id="rId26" Type="http://schemas.openxmlformats.org/officeDocument/2006/relationships/hyperlink" Target="https://observandoosrios.sosma.org.br/grupo/493/ge-tapera-215o" TargetMode="External"/><Relationship Id="rId39" Type="http://schemas.openxmlformats.org/officeDocument/2006/relationships/hyperlink" Target="https://observandoosrios.sosma.org.br/grupo/516/colegio-objetivo-luis-gois" TargetMode="External"/><Relationship Id="rId21" Type="http://schemas.openxmlformats.org/officeDocument/2006/relationships/hyperlink" Target="https://observandoosrios.sosma.org.br/grupo/1242/equipe-obervando-os-rios-mogi-das-cruzes-1" TargetMode="External"/><Relationship Id="rId34" Type="http://schemas.openxmlformats.org/officeDocument/2006/relationships/hyperlink" Target="https://observandoosrios.sosma.org.br/grupo/239/a-voz-dos-rios-2" TargetMode="External"/><Relationship Id="rId42" Type="http://schemas.openxmlformats.org/officeDocument/2006/relationships/hyperlink" Target="https://observandoosrios.sosma.org.br/grupo/67/parque-mboi-mirim" TargetMode="External"/><Relationship Id="rId47" Type="http://schemas.openxmlformats.org/officeDocument/2006/relationships/hyperlink" Target="https://observandoosrios.sosma.org.br/grupo/1278/desengarrafando-mentes" TargetMode="External"/><Relationship Id="rId50" Type="http://schemas.openxmlformats.org/officeDocument/2006/relationships/hyperlink" Target="https://observandoosrios.sosma.org.br/grupo/1307/bourbon-coffees" TargetMode="External"/><Relationship Id="rId55" Type="http://schemas.openxmlformats.org/officeDocument/2006/relationships/hyperlink" Target="https://observandoosrios.sosma.org.br/grupo/1324/uniso-bio" TargetMode="External"/><Relationship Id="rId7" Type="http://schemas.openxmlformats.org/officeDocument/2006/relationships/hyperlink" Target="https://observandoosrios.sosma.org.br/grupo/1341/voluntarios-ype-campinas" TargetMode="External"/><Relationship Id="rId2" Type="http://schemas.openxmlformats.org/officeDocument/2006/relationships/hyperlink" Target="https://observandoosrios.sosma.org.br/grupo/1297/paraiba-do-sul-beira-rio-aparecida" TargetMode="External"/><Relationship Id="rId16" Type="http://schemas.openxmlformats.org/officeDocument/2006/relationships/hyperlink" Target="https://observandoosrios.sosma.org.br/grupo/771/iis-instituto-tie" TargetMode="External"/><Relationship Id="rId29" Type="http://schemas.openxmlformats.org/officeDocument/2006/relationships/hyperlink" Target="https://observandoosrios.sosma.org.br/grupo/481/voluntarios-ype" TargetMode="External"/><Relationship Id="rId11" Type="http://schemas.openxmlformats.org/officeDocument/2006/relationships/hyperlink" Target="https://observandoosrios.sosma.org.br/grupo/790/iis-amab-sul" TargetMode="External"/><Relationship Id="rId24" Type="http://schemas.openxmlformats.org/officeDocument/2006/relationships/hyperlink" Target="https://observandoosrios.sosma.org.br/grupo/476/acao-ecologica-i" TargetMode="External"/><Relationship Id="rId32" Type="http://schemas.openxmlformats.org/officeDocument/2006/relationships/hyperlink" Target="https://observandoosrios.sosma.org.br/grupo/491/biguaprojeto-iph-indice-de-poluentes-hidricos" TargetMode="External"/><Relationship Id="rId37" Type="http://schemas.openxmlformats.org/officeDocument/2006/relationships/hyperlink" Target="https://observandoosrios.sosma.org.br/grupo/513/colegio-eag" TargetMode="External"/><Relationship Id="rId40" Type="http://schemas.openxmlformats.org/officeDocument/2006/relationships/hyperlink" Target="https://observandoosrios.sosma.org.br/grupo/36/colegio-pentagono-morumbi" TargetMode="External"/><Relationship Id="rId45" Type="http://schemas.openxmlformats.org/officeDocument/2006/relationships/hyperlink" Target="https://observandoosrios.sosma.org.br/grupo/529/unisa" TargetMode="External"/><Relationship Id="rId53" Type="http://schemas.openxmlformats.org/officeDocument/2006/relationships/hyperlink" Target="https://observandoosrios.sosma.org.br/grupo/1304/fazenda-recreio" TargetMode="External"/><Relationship Id="rId58" Type="http://schemas.openxmlformats.org/officeDocument/2006/relationships/hyperlink" Target="https://observandoosrios.sosma.org.br/grupo/422/colegio-giordano-bruno-e-agua-podre" TargetMode="External"/><Relationship Id="rId5" Type="http://schemas.openxmlformats.org/officeDocument/2006/relationships/hyperlink" Target="https://observandoosrios.sosma.org.br/grupo/490/sesi-barra-bonita" TargetMode="External"/><Relationship Id="rId19" Type="http://schemas.openxmlformats.org/officeDocument/2006/relationships/hyperlink" Target="https://observandoosrios.sosma.org.br/grupo/1318/observando-o-rio-do-peixe" TargetMode="External"/><Relationship Id="rId4" Type="http://schemas.openxmlformats.org/officeDocument/2006/relationships/hyperlink" Target="https://observandoosrios.sosma.org.br/grupo/1328/seu-onofre" TargetMode="External"/><Relationship Id="rId9" Type="http://schemas.openxmlformats.org/officeDocument/2006/relationships/hyperlink" Target="https://observandoosrios.sosma.org.br/grupo/1296/paraiba-do-sul-guaratingueta" TargetMode="External"/><Relationship Id="rId14" Type="http://schemas.openxmlformats.org/officeDocument/2006/relationships/hyperlink" Target="https://observandoosrios.sosma.org.br/grupo/792/iis-ee-dr-gabriel-ribeiro-dos-santos" TargetMode="External"/><Relationship Id="rId22" Type="http://schemas.openxmlformats.org/officeDocument/2006/relationships/hyperlink" Target="https://observandoosrios.sosma.org.br/grupo/1243/equipe-observando-os-rios-mogi-das-cruzes-2" TargetMode="External"/><Relationship Id="rId27" Type="http://schemas.openxmlformats.org/officeDocument/2006/relationships/hyperlink" Target="https://observandoosrios.sosma.org.br/grupo/498/ge-tapera-2" TargetMode="External"/><Relationship Id="rId30" Type="http://schemas.openxmlformats.org/officeDocument/2006/relationships/hyperlink" Target="https://observandoosrios.sosma.org.br/grupo/245/colegio-pentagono-alphaville" TargetMode="External"/><Relationship Id="rId35" Type="http://schemas.openxmlformats.org/officeDocument/2006/relationships/hyperlink" Target="https://observandoosrios.sosma.org.br/grupo/1291/a-voz-dos-rios-3" TargetMode="External"/><Relationship Id="rId43" Type="http://schemas.openxmlformats.org/officeDocument/2006/relationships/hyperlink" Target="https://observandoosrios.sosma.org.br/grupo/65/parque-santo-dias" TargetMode="External"/><Relationship Id="rId48" Type="http://schemas.openxmlformats.org/officeDocument/2006/relationships/hyperlink" Target="https://observandoosrios.sosma.org.br/grupo/1255/sociedade-educacional-raizes" TargetMode="External"/><Relationship Id="rId56" Type="http://schemas.openxmlformats.org/officeDocument/2006/relationships/hyperlink" Target="https://observandoosrios.sosma.org.br/grupo/1244/equipe-observando-os-rios-suzano" TargetMode="External"/><Relationship Id="rId8" Type="http://schemas.openxmlformats.org/officeDocument/2006/relationships/hyperlink" Target="https://observandoosrios.sosma.org.br/grupo/495/voluntarios-ype-campinas-1-" TargetMode="External"/><Relationship Id="rId51" Type="http://schemas.openxmlformats.org/officeDocument/2006/relationships/hyperlink" Target="https://observandoosrios.sosma.org.br/grupo/1300/fazenda-cachoeira-da-grama" TargetMode="External"/><Relationship Id="rId3" Type="http://schemas.openxmlformats.org/officeDocument/2006/relationships/hyperlink" Target="https://observandoosrios.sosma.org.br/grupo/1295/paraiba-do-sul-porto-itaguacu-aparecida" TargetMode="External"/><Relationship Id="rId12" Type="http://schemas.openxmlformats.org/officeDocument/2006/relationships/hyperlink" Target="https://observandoosrios.sosma.org.br/grupo/793/iis-amab-sul" TargetMode="External"/><Relationship Id="rId17" Type="http://schemas.openxmlformats.org/officeDocument/2006/relationships/hyperlink" Target="https://observandoosrios.sosma.org.br/grupo/773/iis-instituto-tie" TargetMode="External"/><Relationship Id="rId25" Type="http://schemas.openxmlformats.org/officeDocument/2006/relationships/hyperlink" Target="https://observandoosrios.sosma.org.br/grupo/482/acao-ecologica-ii" TargetMode="External"/><Relationship Id="rId33" Type="http://schemas.openxmlformats.org/officeDocument/2006/relationships/hyperlink" Target="https://observandoosrios.sosma.org.br/grupo/1290/a-voz-dos-rios" TargetMode="External"/><Relationship Id="rId38" Type="http://schemas.openxmlformats.org/officeDocument/2006/relationships/hyperlink" Target="https://observandoosrios.sosma.org.br/grupo/386/colegio-mater-dei" TargetMode="External"/><Relationship Id="rId46" Type="http://schemas.openxmlformats.org/officeDocument/2006/relationships/hyperlink" Target="https://observandoosrios.sosma.org.br/grupo/1256/ascam" TargetMode="External"/><Relationship Id="rId59" Type="http://schemas.openxmlformats.org/officeDocument/2006/relationships/drawing" Target="../drawings/drawing9.xml"/><Relationship Id="rId20" Type="http://schemas.openxmlformats.org/officeDocument/2006/relationships/hyperlink" Target="https://observandoosrios.sosma.org.br/grupo/168/em-cora-coralina" TargetMode="External"/><Relationship Id="rId41" Type="http://schemas.openxmlformats.org/officeDocument/2006/relationships/hyperlink" Target="https://observandoosrios.sosma.org.br/grupo/384/parque-linear-jaguare" TargetMode="External"/><Relationship Id="rId54" Type="http://schemas.openxmlformats.org/officeDocument/2006/relationships/hyperlink" Target="https://observandoosrios.sosma.org.br/grupo/534/rea-unesp-sorocaba" TargetMode="External"/><Relationship Id="rId1" Type="http://schemas.openxmlformats.org/officeDocument/2006/relationships/hyperlink" Target="https://observandoosrios.sosma.org.br/grupo/24/voluntarios-ype-1" TargetMode="External"/><Relationship Id="rId6" Type="http://schemas.openxmlformats.org/officeDocument/2006/relationships/hyperlink" Target="https://observandoosrios.sosma.org.br/grupo/444/projeto-observando-o-ribeirao-cabreuva" TargetMode="External"/><Relationship Id="rId15" Type="http://schemas.openxmlformats.org/officeDocument/2006/relationships/hyperlink" Target="https://observandoosrios.sosma.org.br/grupo/775/iis-em-paulo-renato-costa-souza" TargetMode="External"/><Relationship Id="rId23" Type="http://schemas.openxmlformats.org/officeDocument/2006/relationships/hyperlink" Target="https://observandoosrios.sosma.org.br/grupo/1327/remo-piracicaba-" TargetMode="External"/><Relationship Id="rId28" Type="http://schemas.openxmlformats.org/officeDocument/2006/relationships/hyperlink" Target="https://observandoosrios.sosma.org.br/grupo/496/voluntarios-ype" TargetMode="External"/><Relationship Id="rId36" Type="http://schemas.openxmlformats.org/officeDocument/2006/relationships/hyperlink" Target="https://observandoosrios.sosma.org.br/grupo/489/associacao-aclimacao" TargetMode="External"/><Relationship Id="rId49" Type="http://schemas.openxmlformats.org/officeDocument/2006/relationships/hyperlink" Target="https://observandoosrios.sosma.org.br/grupo/1301/bourbon-coffees" TargetMode="External"/><Relationship Id="rId57" Type="http://schemas.openxmlformats.org/officeDocument/2006/relationships/hyperlink" Target="https://observandoosrios.sosma.org.br/grupo/20/ee-helena-zerrenner-1-nascente" TargetMode="External"/><Relationship Id="rId10" Type="http://schemas.openxmlformats.org/officeDocument/2006/relationships/hyperlink" Target="https://observandoosrios.sosma.org.br/grupo/1246/observando-o-tiete-guarulhos" TargetMode="External"/><Relationship Id="rId31" Type="http://schemas.openxmlformats.org/officeDocument/2006/relationships/hyperlink" Target="https://observandoosrios.sosma.org.br/grupo/540/rio-comprido--ufabc" TargetMode="External"/><Relationship Id="rId44" Type="http://schemas.openxmlformats.org/officeDocument/2006/relationships/hyperlink" Target="https://observandoosrios.sosma.org.br/grupo/1329/sesc-interlagos" TargetMode="External"/><Relationship Id="rId52" Type="http://schemas.openxmlformats.org/officeDocument/2006/relationships/hyperlink" Target="https://observandoosrios.sosma.org.br/grupo/1303/fazenda-recreio" TargetMode="Externa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hyperlink" Target="https://observandoosrios.sosma.org.br/grupo/1199/fundacao-mamiferos-aquaticos" TargetMode="External"/><Relationship Id="rId7" Type="http://schemas.openxmlformats.org/officeDocument/2006/relationships/drawing" Target="../drawings/drawing10.xml"/><Relationship Id="rId2" Type="http://schemas.openxmlformats.org/officeDocument/2006/relationships/hyperlink" Target="https://observandoosrios.sosma.org.br/grupo/1200/capitania-dos-portos-de-sergipe" TargetMode="External"/><Relationship Id="rId1" Type="http://schemas.openxmlformats.org/officeDocument/2006/relationships/hyperlink" Target="https://observandoosrios.sosma.org.br/grupo/1192/cajueiro" TargetMode="External"/><Relationship Id="rId6" Type="http://schemas.openxmlformats.org/officeDocument/2006/relationships/hyperlink" Target="https://observandoosrios.sosma.org.br/grupo/1194/ufs-sao-cristovao" TargetMode="External"/><Relationship Id="rId5" Type="http://schemas.openxmlformats.org/officeDocument/2006/relationships/hyperlink" Target="https://observandoosrios.sosma.org.br/grupo/1316/colegio-estadual-nossa-senhora-santana" TargetMode="External"/><Relationship Id="rId4" Type="http://schemas.openxmlformats.org/officeDocument/2006/relationships/hyperlink" Target="https://observandoosrios.sosma.org.br/grupo/1198/orlinha-do-sao-bras" TargetMode="Externa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hyperlink" Target="https://observandoosrios.sosma.org.br/grupo/1347/salobra-" TargetMode="External"/><Relationship Id="rId2" Type="http://schemas.openxmlformats.org/officeDocument/2006/relationships/hyperlink" Target="https://observandoosrios.sosma.org.br/grupo/1344/quilombo-aquiran-aguas-do-mirandabonito" TargetMode="External"/><Relationship Id="rId1" Type="http://schemas.openxmlformats.org/officeDocument/2006/relationships/hyperlink" Target="https://observandoosrios.sosma.org.br/grupo/1346/chacara-sao-paulo" TargetMode="Externa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hyperlink" Target="https://observandoosrios.sosma.org.br/grupo/1216/solar-floresta-fossil" TargetMode="External"/><Relationship Id="rId21" Type="http://schemas.openxmlformats.org/officeDocument/2006/relationships/hyperlink" Target="https://observandoosrios.sosma.org.br/grupo/1022/fundacao-mamiferos-aquaticos-2" TargetMode="External"/><Relationship Id="rId42" Type="http://schemas.openxmlformats.org/officeDocument/2006/relationships/hyperlink" Target="https://observandoosrios.sosma.org.br/grupo/1172/arroio-da-direita" TargetMode="External"/><Relationship Id="rId47" Type="http://schemas.openxmlformats.org/officeDocument/2006/relationships/hyperlink" Target="https://observandoosrios.sosma.org.br/grupo/1095/ee-virgilio-varzea-2" TargetMode="External"/><Relationship Id="rId63" Type="http://schemas.openxmlformats.org/officeDocument/2006/relationships/hyperlink" Target="https://observandoosrios.sosma.org.br/grupo/1296/paraiba-do-sul-guaratingueta" TargetMode="External"/><Relationship Id="rId68" Type="http://schemas.openxmlformats.org/officeDocument/2006/relationships/hyperlink" Target="https://observandoosrios.sosma.org.br/grupo/792/iis-ee-dr-gabriel-ribeiro-dos-santos" TargetMode="External"/><Relationship Id="rId84" Type="http://schemas.openxmlformats.org/officeDocument/2006/relationships/hyperlink" Target="https://observandoosrios.sosma.org.br/grupo/245/colegio-pentagono-alphaville" TargetMode="External"/><Relationship Id="rId89" Type="http://schemas.openxmlformats.org/officeDocument/2006/relationships/hyperlink" Target="https://observandoosrios.sosma.org.br/grupo/1291/a-voz-dos-rios-3" TargetMode="External"/><Relationship Id="rId112" Type="http://schemas.openxmlformats.org/officeDocument/2006/relationships/hyperlink" Target="https://observandoosrios.sosma.org.br/grupo/1076/vozes-do-rio-ceara" TargetMode="External"/><Relationship Id="rId16" Type="http://schemas.openxmlformats.org/officeDocument/2006/relationships/hyperlink" Target="https://observandoosrios.sosma.org.br/grupo/1319/observando-o-rio-carangola" TargetMode="External"/><Relationship Id="rId107" Type="http://schemas.openxmlformats.org/officeDocument/2006/relationships/hyperlink" Target="https://observandoosrios.sosma.org.br/grupo/1304/fazenda-recreio" TargetMode="External"/><Relationship Id="rId11" Type="http://schemas.openxmlformats.org/officeDocument/2006/relationships/hyperlink" Target="https://observandoosrios.sosma.org.br/grupo/1310/eeefm-jose-de-caldas-brito" TargetMode="External"/><Relationship Id="rId32" Type="http://schemas.openxmlformats.org/officeDocument/2006/relationships/hyperlink" Target="https://observandoosrios.sosma.org.br/grupo/1292/parque-estadual-do-grajau" TargetMode="External"/><Relationship Id="rId37" Type="http://schemas.openxmlformats.org/officeDocument/2006/relationships/hyperlink" Target="https://observandoosrios.sosma.org.br/grupo/1168/grupo-guarairas" TargetMode="External"/><Relationship Id="rId53" Type="http://schemas.openxmlformats.org/officeDocument/2006/relationships/hyperlink" Target="https://observandoosrios.sosma.org.br/grupo/1316/colegio-estadual-nossa-senhora-santana" TargetMode="External"/><Relationship Id="rId58" Type="http://schemas.openxmlformats.org/officeDocument/2006/relationships/hyperlink" Target="https://observandoosrios.sosma.org.br/grupo/1328/seu-onofre" TargetMode="External"/><Relationship Id="rId74" Type="http://schemas.openxmlformats.org/officeDocument/2006/relationships/hyperlink" Target="https://observandoosrios.sosma.org.br/grupo/168/em-cora-coralina" TargetMode="External"/><Relationship Id="rId79" Type="http://schemas.openxmlformats.org/officeDocument/2006/relationships/hyperlink" Target="https://observandoosrios.sosma.org.br/grupo/482/acao-ecologica-ii" TargetMode="External"/><Relationship Id="rId102" Type="http://schemas.openxmlformats.org/officeDocument/2006/relationships/hyperlink" Target="https://observandoosrios.sosma.org.br/grupo/1255/sociedade-educacional-raizes" TargetMode="External"/><Relationship Id="rId5" Type="http://schemas.openxmlformats.org/officeDocument/2006/relationships/hyperlink" Target="https://observandoosrios.sosma.org.br/grupo/1280/ifal-instituto-federal-de-alagoas" TargetMode="External"/><Relationship Id="rId90" Type="http://schemas.openxmlformats.org/officeDocument/2006/relationships/hyperlink" Target="https://observandoosrios.sosma.org.br/grupo/489/associacao-aclimacao" TargetMode="External"/><Relationship Id="rId95" Type="http://schemas.openxmlformats.org/officeDocument/2006/relationships/hyperlink" Target="https://observandoosrios.sosma.org.br/grupo/384/parque-linear-jaguare" TargetMode="External"/><Relationship Id="rId22" Type="http://schemas.openxmlformats.org/officeDocument/2006/relationships/hyperlink" Target="https://observandoosrios.sosma.org.br/grupo/1321/observatorio-e-memorial-do-rio-jaboatao-comissao-ambiental-de-jaboatao-dos-guararapes-e-juventude-lixo-zero-hub-jaboatao" TargetMode="External"/><Relationship Id="rId27" Type="http://schemas.openxmlformats.org/officeDocument/2006/relationships/hyperlink" Target="https://observandoosrios.sosma.org.br/grupo/1283/projeto-piabanha-1" TargetMode="External"/><Relationship Id="rId43" Type="http://schemas.openxmlformats.org/officeDocument/2006/relationships/hyperlink" Target="https://observandoosrios.sosma.org.br/grupo/1184/eetqaw-escola-estadual-tecnica-affonso-wolf" TargetMode="External"/><Relationship Id="rId48" Type="http://schemas.openxmlformats.org/officeDocument/2006/relationships/hyperlink" Target="https://observandoosrios.sosma.org.br/grupo/1259/escola-do-futuro-ebm-mancio-costa" TargetMode="External"/><Relationship Id="rId64" Type="http://schemas.openxmlformats.org/officeDocument/2006/relationships/hyperlink" Target="https://observandoosrios.sosma.org.br/grupo/1246/observando-o-tiete-guarulhos" TargetMode="External"/><Relationship Id="rId69" Type="http://schemas.openxmlformats.org/officeDocument/2006/relationships/hyperlink" Target="https://observandoosrios.sosma.org.br/grupo/775/iis-em-paulo-renato-costa-souza" TargetMode="External"/><Relationship Id="rId113" Type="http://schemas.openxmlformats.org/officeDocument/2006/relationships/hyperlink" Target="https://observandoosrios.sosma.org.br/grupo/1342/fundacao-mamiferos-aquaticos-es" TargetMode="External"/><Relationship Id="rId80" Type="http://schemas.openxmlformats.org/officeDocument/2006/relationships/hyperlink" Target="https://observandoosrios.sosma.org.br/grupo/493/ge-tapera-215o" TargetMode="External"/><Relationship Id="rId85" Type="http://schemas.openxmlformats.org/officeDocument/2006/relationships/hyperlink" Target="https://observandoosrios.sosma.org.br/grupo/540/rio-comprido--ufabc" TargetMode="External"/><Relationship Id="rId12" Type="http://schemas.openxmlformats.org/officeDocument/2006/relationships/hyperlink" Target="https://observandoosrios.sosma.org.br/grupo/1351/emeb-pedro-milaneze-altoe" TargetMode="External"/><Relationship Id="rId17" Type="http://schemas.openxmlformats.org/officeDocument/2006/relationships/hyperlink" Target="https://observandoosrios.sosma.org.br/grupo/1345/iasb-porto-da-ilha" TargetMode="External"/><Relationship Id="rId33" Type="http://schemas.openxmlformats.org/officeDocument/2006/relationships/hyperlink" Target="https://observandoosrios.sosma.org.br/grupo/1015/rio-do-rio-2" TargetMode="External"/><Relationship Id="rId38" Type="http://schemas.openxmlformats.org/officeDocument/2006/relationships/hyperlink" Target="https://observandoosrios.sosma.org.br/grupo/1161/solar-ferreiro-torto" TargetMode="External"/><Relationship Id="rId59" Type="http://schemas.openxmlformats.org/officeDocument/2006/relationships/hyperlink" Target="https://observandoosrios.sosma.org.br/grupo/490/sesi-barra-bonita" TargetMode="External"/><Relationship Id="rId103" Type="http://schemas.openxmlformats.org/officeDocument/2006/relationships/hyperlink" Target="https://observandoosrios.sosma.org.br/grupo/1301/bourbon-coffees" TargetMode="External"/><Relationship Id="rId108" Type="http://schemas.openxmlformats.org/officeDocument/2006/relationships/hyperlink" Target="https://observandoosrios.sosma.org.br/grupo/534/rea-unesp-sorocaba" TargetMode="External"/><Relationship Id="rId54" Type="http://schemas.openxmlformats.org/officeDocument/2006/relationships/hyperlink" Target="https://observandoosrios.sosma.org.br/grupo/1194/ufs-sao-cristovao" TargetMode="External"/><Relationship Id="rId70" Type="http://schemas.openxmlformats.org/officeDocument/2006/relationships/hyperlink" Target="https://observandoosrios.sosma.org.br/grupo/771/iis-instituto-tie" TargetMode="External"/><Relationship Id="rId75" Type="http://schemas.openxmlformats.org/officeDocument/2006/relationships/hyperlink" Target="https://observandoosrios.sosma.org.br/grupo/1242/equipe-obervando-os-rios-mogi-das-cruzes-1" TargetMode="External"/><Relationship Id="rId91" Type="http://schemas.openxmlformats.org/officeDocument/2006/relationships/hyperlink" Target="https://observandoosrios.sosma.org.br/grupo/513/colegio-eag" TargetMode="External"/><Relationship Id="rId96" Type="http://schemas.openxmlformats.org/officeDocument/2006/relationships/hyperlink" Target="https://observandoosrios.sosma.org.br/grupo/67/parque-mboi-mirim" TargetMode="External"/><Relationship Id="rId1" Type="http://schemas.openxmlformats.org/officeDocument/2006/relationships/hyperlink" Target="https://observandoosrios.sosma.org.br/grupo/1294/inan-instituto-amigos-da-natureza" TargetMode="External"/><Relationship Id="rId6" Type="http://schemas.openxmlformats.org/officeDocument/2006/relationships/hyperlink" Target="https://observandoosrios.sosma.org.br/grupo/1311/jequia-da-praia" TargetMode="External"/><Relationship Id="rId15" Type="http://schemas.openxmlformats.org/officeDocument/2006/relationships/hyperlink" Target="https://observandoosrios.sosma.org.br/grupo/1337/grupo-carangola" TargetMode="External"/><Relationship Id="rId23" Type="http://schemas.openxmlformats.org/officeDocument/2006/relationships/hyperlink" Target="https://observandoosrios.sosma.org.br/grupo/1252/amatur" TargetMode="External"/><Relationship Id="rId28" Type="http://schemas.openxmlformats.org/officeDocument/2006/relationships/hyperlink" Target="https://observandoosrios.sosma.org.br/grupo/1284/projeto-piabanha-2" TargetMode="External"/><Relationship Id="rId36" Type="http://schemas.openxmlformats.org/officeDocument/2006/relationships/hyperlink" Target="https://observandoosrios.sosma.org.br/grupo/1006/voluntarios-pnt-rio-tijuca" TargetMode="External"/><Relationship Id="rId49" Type="http://schemas.openxmlformats.org/officeDocument/2006/relationships/hyperlink" Target="https://observandoosrios.sosma.org.br/grupo/1192/cajueiro" TargetMode="External"/><Relationship Id="rId57" Type="http://schemas.openxmlformats.org/officeDocument/2006/relationships/hyperlink" Target="https://observandoosrios.sosma.org.br/grupo/1295/paraiba-do-sul-porto-itaguacu-aparecida" TargetMode="External"/><Relationship Id="rId106" Type="http://schemas.openxmlformats.org/officeDocument/2006/relationships/hyperlink" Target="https://observandoosrios.sosma.org.br/grupo/1303/fazenda-recreio" TargetMode="External"/><Relationship Id="rId114" Type="http://schemas.openxmlformats.org/officeDocument/2006/relationships/hyperlink" Target="https://observandoosrios.sosma.org.br/grupo/422/colegio-giordano-bruno-e-agua-podre" TargetMode="External"/><Relationship Id="rId10" Type="http://schemas.openxmlformats.org/officeDocument/2006/relationships/hyperlink" Target="https://observandoosrios.sosma.org.br/grupo/1055/ufal-universidade-federal-de-alagoas-penedo" TargetMode="External"/><Relationship Id="rId31" Type="http://schemas.openxmlformats.org/officeDocument/2006/relationships/hyperlink" Target="https://observandoosrios.sosma.org.br/grupo/998/ifrj-mamigos" TargetMode="External"/><Relationship Id="rId44" Type="http://schemas.openxmlformats.org/officeDocument/2006/relationships/hyperlink" Target="https://observandoosrios.sosma.org.br/grupo/1287/arroio-serraria" TargetMode="External"/><Relationship Id="rId52" Type="http://schemas.openxmlformats.org/officeDocument/2006/relationships/hyperlink" Target="https://observandoosrios.sosma.org.br/grupo/1198/orlinha-do-sao-bras" TargetMode="External"/><Relationship Id="rId60" Type="http://schemas.openxmlformats.org/officeDocument/2006/relationships/hyperlink" Target="https://observandoosrios.sosma.org.br/grupo/444/projeto-observando-o-ribeirao-cabreuva" TargetMode="External"/><Relationship Id="rId65" Type="http://schemas.openxmlformats.org/officeDocument/2006/relationships/hyperlink" Target="https://observandoosrios.sosma.org.br/grupo/790/iis-amab-sul" TargetMode="External"/><Relationship Id="rId73" Type="http://schemas.openxmlformats.org/officeDocument/2006/relationships/hyperlink" Target="https://observandoosrios.sosma.org.br/grupo/1318/observando-o-rio-do-peixe" TargetMode="External"/><Relationship Id="rId78" Type="http://schemas.openxmlformats.org/officeDocument/2006/relationships/hyperlink" Target="https://observandoosrios.sosma.org.br/grupo/476/acao-ecologica-i" TargetMode="External"/><Relationship Id="rId81" Type="http://schemas.openxmlformats.org/officeDocument/2006/relationships/hyperlink" Target="https://observandoosrios.sosma.org.br/grupo/498/ge-tapera-2" TargetMode="External"/><Relationship Id="rId86" Type="http://schemas.openxmlformats.org/officeDocument/2006/relationships/hyperlink" Target="https://observandoosrios.sosma.org.br/grupo/491/biguaprojeto-iph-indice-de-poluentes-hidricos" TargetMode="External"/><Relationship Id="rId94" Type="http://schemas.openxmlformats.org/officeDocument/2006/relationships/hyperlink" Target="https://observandoosrios.sosma.org.br/grupo/36/colegio-pentagono-morumbi" TargetMode="External"/><Relationship Id="rId99" Type="http://schemas.openxmlformats.org/officeDocument/2006/relationships/hyperlink" Target="https://observandoosrios.sosma.org.br/grupo/529/unisa" TargetMode="External"/><Relationship Id="rId101" Type="http://schemas.openxmlformats.org/officeDocument/2006/relationships/hyperlink" Target="https://observandoosrios.sosma.org.br/grupo/1278/desengarrafando-mentes" TargetMode="External"/><Relationship Id="rId4" Type="http://schemas.openxmlformats.org/officeDocument/2006/relationships/hyperlink" Target="https://observandoosrios.sosma.org.br/grupo/1066/instituto-amigos-da-natureza-inan" TargetMode="External"/><Relationship Id="rId9" Type="http://schemas.openxmlformats.org/officeDocument/2006/relationships/hyperlink" Target="https://observandoosrios.sosma.org.br/grupo/1279/ifal-instituto-federal-de-alagoas" TargetMode="External"/><Relationship Id="rId13" Type="http://schemas.openxmlformats.org/officeDocument/2006/relationships/hyperlink" Target="https://observandoosrios.sosma.org.br/grupo/1350/reserva-aguia-branca" TargetMode="External"/><Relationship Id="rId18" Type="http://schemas.openxmlformats.org/officeDocument/2006/relationships/hyperlink" Target="https://observandoosrios.sosma.org.br/grupo/1334/congregacao-holistica-da-paraiba-escola-viva-olho-do-tempo-2" TargetMode="External"/><Relationship Id="rId39" Type="http://schemas.openxmlformats.org/officeDocument/2006/relationships/hyperlink" Target="https://observandoosrios.sosma.org.br/grupo/1163/gamboa-do-jaguaribe" TargetMode="External"/><Relationship Id="rId109" Type="http://schemas.openxmlformats.org/officeDocument/2006/relationships/hyperlink" Target="https://observandoosrios.sosma.org.br/grupo/1324/uniso-bio" TargetMode="External"/><Relationship Id="rId34" Type="http://schemas.openxmlformats.org/officeDocument/2006/relationships/hyperlink" Target="https://observandoosrios.sosma.org.br/grupo/1289/rio-do-rio-3" TargetMode="External"/><Relationship Id="rId50" Type="http://schemas.openxmlformats.org/officeDocument/2006/relationships/hyperlink" Target="https://observandoosrios.sosma.org.br/grupo/1200/capitania-dos-portos-de-sergipe" TargetMode="External"/><Relationship Id="rId55" Type="http://schemas.openxmlformats.org/officeDocument/2006/relationships/hyperlink" Target="https://observandoosrios.sosma.org.br/grupo/24/voluntarios-ype-1" TargetMode="External"/><Relationship Id="rId76" Type="http://schemas.openxmlformats.org/officeDocument/2006/relationships/hyperlink" Target="https://observandoosrios.sosma.org.br/grupo/1243/equipe-observando-os-rios-mogi-das-cruzes-2" TargetMode="External"/><Relationship Id="rId97" Type="http://schemas.openxmlformats.org/officeDocument/2006/relationships/hyperlink" Target="https://observandoosrios.sosma.org.br/grupo/65/parque-santo-dias" TargetMode="External"/><Relationship Id="rId104" Type="http://schemas.openxmlformats.org/officeDocument/2006/relationships/hyperlink" Target="https://observandoosrios.sosma.org.br/grupo/1307/bourbon-coffees" TargetMode="External"/><Relationship Id="rId7" Type="http://schemas.openxmlformats.org/officeDocument/2006/relationships/hyperlink" Target="https://observandoosrios.sosma.org.br/grupo/1059/instituto-biota-de-conservacao" TargetMode="External"/><Relationship Id="rId71" Type="http://schemas.openxmlformats.org/officeDocument/2006/relationships/hyperlink" Target="https://observandoosrios.sosma.org.br/grupo/773/iis-instituto-tie" TargetMode="External"/><Relationship Id="rId92" Type="http://schemas.openxmlformats.org/officeDocument/2006/relationships/hyperlink" Target="https://observandoosrios.sosma.org.br/grupo/386/colegio-mater-dei" TargetMode="External"/><Relationship Id="rId2" Type="http://schemas.openxmlformats.org/officeDocument/2006/relationships/hyperlink" Target="https://observandoosrios.sosma.org.br/grupo/1236/instituto-amigos-da-natureza-inan" TargetMode="External"/><Relationship Id="rId29" Type="http://schemas.openxmlformats.org/officeDocument/2006/relationships/hyperlink" Target="https://observandoosrios.sosma.org.br/grupo/1285/projeto-piabanha-3" TargetMode="External"/><Relationship Id="rId24" Type="http://schemas.openxmlformats.org/officeDocument/2006/relationships/hyperlink" Target="https://observandoosrios.sosma.org.br/grupo/1048/espaco-ciencia-chico-science" TargetMode="External"/><Relationship Id="rId40" Type="http://schemas.openxmlformats.org/officeDocument/2006/relationships/hyperlink" Target="https://observandoosrios.sosma.org.br/grupo/1171/grupo-sos-bacia-do-gravatai" TargetMode="External"/><Relationship Id="rId45" Type="http://schemas.openxmlformats.org/officeDocument/2006/relationships/hyperlink" Target="https://observandoosrios.sosma.org.br/grupo/1094/capivari" TargetMode="External"/><Relationship Id="rId66" Type="http://schemas.openxmlformats.org/officeDocument/2006/relationships/hyperlink" Target="https://observandoosrios.sosma.org.br/grupo/793/iis-amab-sul" TargetMode="External"/><Relationship Id="rId87" Type="http://schemas.openxmlformats.org/officeDocument/2006/relationships/hyperlink" Target="https://observandoosrios.sosma.org.br/grupo/1290/a-voz-dos-rios" TargetMode="External"/><Relationship Id="rId110" Type="http://schemas.openxmlformats.org/officeDocument/2006/relationships/hyperlink" Target="https://observandoosrios.sosma.org.br/grupo/1244/equipe-observando-os-rios-suzano" TargetMode="External"/><Relationship Id="rId115" Type="http://schemas.openxmlformats.org/officeDocument/2006/relationships/drawing" Target="../drawings/drawing2.xml"/><Relationship Id="rId61" Type="http://schemas.openxmlformats.org/officeDocument/2006/relationships/hyperlink" Target="https://observandoosrios.sosma.org.br/grupo/1341/voluntarios-ype-campinas" TargetMode="External"/><Relationship Id="rId82" Type="http://schemas.openxmlformats.org/officeDocument/2006/relationships/hyperlink" Target="https://observandoosrios.sosma.org.br/grupo/496/voluntarios-ype" TargetMode="External"/><Relationship Id="rId19" Type="http://schemas.openxmlformats.org/officeDocument/2006/relationships/hyperlink" Target="https://observandoosrios.sosma.org.br/grupo/1037/congregacao-holistica-da-paraiba-escola-viva-olho-do-tempo" TargetMode="External"/><Relationship Id="rId14" Type="http://schemas.openxmlformats.org/officeDocument/2006/relationships/hyperlink" Target="https://observandoosrios.sosma.org.br/grupo/1349/reserva-aguia-branca-caetes" TargetMode="External"/><Relationship Id="rId30" Type="http://schemas.openxmlformats.org/officeDocument/2006/relationships/hyperlink" Target="https://observandoosrios.sosma.org.br/grupo/1339/ifrj-paracambi-2" TargetMode="External"/><Relationship Id="rId35" Type="http://schemas.openxmlformats.org/officeDocument/2006/relationships/hyperlink" Target="https://observandoosrios.sosma.org.br/grupo/1001/tuas" TargetMode="External"/><Relationship Id="rId56" Type="http://schemas.openxmlformats.org/officeDocument/2006/relationships/hyperlink" Target="https://observandoosrios.sosma.org.br/grupo/1297/paraiba-do-sul-beira-rio-aparecida" TargetMode="External"/><Relationship Id="rId77" Type="http://schemas.openxmlformats.org/officeDocument/2006/relationships/hyperlink" Target="https://observandoosrios.sosma.org.br/grupo/1327/remo-piracicaba-" TargetMode="External"/><Relationship Id="rId100" Type="http://schemas.openxmlformats.org/officeDocument/2006/relationships/hyperlink" Target="https://observandoosrios.sosma.org.br/grupo/1256/ascam" TargetMode="External"/><Relationship Id="rId105" Type="http://schemas.openxmlformats.org/officeDocument/2006/relationships/hyperlink" Target="https://observandoosrios.sosma.org.br/grupo/1300/fazenda-cachoeira-da-grama" TargetMode="External"/><Relationship Id="rId8" Type="http://schemas.openxmlformats.org/officeDocument/2006/relationships/hyperlink" Target="https://observandoosrios.sosma.org.br/grupo/1281/ifal-instituto-federal-de-alagoas" TargetMode="External"/><Relationship Id="rId51" Type="http://schemas.openxmlformats.org/officeDocument/2006/relationships/hyperlink" Target="https://observandoosrios.sosma.org.br/grupo/1199/fundacao-mamiferos-aquaticos" TargetMode="External"/><Relationship Id="rId72" Type="http://schemas.openxmlformats.org/officeDocument/2006/relationships/hyperlink" Target="https://observandoosrios.sosma.org.br/grupo/542/bipi-biblioteca-popular-de-itaquaciara-dona-nelida" TargetMode="External"/><Relationship Id="rId93" Type="http://schemas.openxmlformats.org/officeDocument/2006/relationships/hyperlink" Target="https://observandoosrios.sosma.org.br/grupo/516/colegio-objetivo-luis-gois" TargetMode="External"/><Relationship Id="rId98" Type="http://schemas.openxmlformats.org/officeDocument/2006/relationships/hyperlink" Target="https://observandoosrios.sosma.org.br/grupo/1329/sesc-interlagos" TargetMode="External"/><Relationship Id="rId3" Type="http://schemas.openxmlformats.org/officeDocument/2006/relationships/hyperlink" Target="https://observandoosrios.sosma.org.br/grupo/1065/instituto-amigos-da-natureza-inan" TargetMode="External"/><Relationship Id="rId25" Type="http://schemas.openxmlformats.org/officeDocument/2006/relationships/hyperlink" Target="https://observandoosrios.sosma.org.br/grupo/1045/instituto-bioma-brasil" TargetMode="External"/><Relationship Id="rId46" Type="http://schemas.openxmlformats.org/officeDocument/2006/relationships/hyperlink" Target="https://observandoosrios.sosma.org.br/grupo/1093/ee-virgilio-varzea" TargetMode="External"/><Relationship Id="rId67" Type="http://schemas.openxmlformats.org/officeDocument/2006/relationships/hyperlink" Target="https://observandoosrios.sosma.org.br/grupo/772/iis-associacao-barreiros" TargetMode="External"/><Relationship Id="rId20" Type="http://schemas.openxmlformats.org/officeDocument/2006/relationships/hyperlink" Target="https://observandoosrios.sosma.org.br/grupo/1038/sanhaua-em-aguas-limpas" TargetMode="External"/><Relationship Id="rId41" Type="http://schemas.openxmlformats.org/officeDocument/2006/relationships/hyperlink" Target="https://observandoosrios.sosma.org.br/grupo/1293/sos-bacia-rio-gravatai" TargetMode="External"/><Relationship Id="rId62" Type="http://schemas.openxmlformats.org/officeDocument/2006/relationships/hyperlink" Target="https://observandoosrios.sosma.org.br/grupo/495/voluntarios-ype-campinas-1-" TargetMode="External"/><Relationship Id="rId83" Type="http://schemas.openxmlformats.org/officeDocument/2006/relationships/hyperlink" Target="https://observandoosrios.sosma.org.br/grupo/481/voluntarios-ype" TargetMode="External"/><Relationship Id="rId88" Type="http://schemas.openxmlformats.org/officeDocument/2006/relationships/hyperlink" Target="https://observandoosrios.sosma.org.br/grupo/239/a-voz-dos-rios-2" TargetMode="External"/><Relationship Id="rId111" Type="http://schemas.openxmlformats.org/officeDocument/2006/relationships/hyperlink" Target="https://observandoosrios.sosma.org.br/grupo/20/ee-helena-zerrenner-1-nascente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observandoosrios.sosma.org.br/grupo/1281/ifal-instituto-federal-de-alagoas" TargetMode="External"/><Relationship Id="rId3" Type="http://schemas.openxmlformats.org/officeDocument/2006/relationships/hyperlink" Target="https://observandoosrios.sosma.org.br/grupo/1065/instituto-amigos-da-natureza-inan" TargetMode="External"/><Relationship Id="rId7" Type="http://schemas.openxmlformats.org/officeDocument/2006/relationships/hyperlink" Target="https://observandoosrios.sosma.org.br/grupo/1059/instituto-biota-de-conservacao" TargetMode="External"/><Relationship Id="rId2" Type="http://schemas.openxmlformats.org/officeDocument/2006/relationships/hyperlink" Target="https://observandoosrios.sosma.org.br/grupo/1236/instituto-amigos-da-natureza-inan" TargetMode="External"/><Relationship Id="rId1" Type="http://schemas.openxmlformats.org/officeDocument/2006/relationships/hyperlink" Target="https://observandoosrios.sosma.org.br/grupo/1294/inan-instituto-amigos-da-natureza" TargetMode="External"/><Relationship Id="rId6" Type="http://schemas.openxmlformats.org/officeDocument/2006/relationships/hyperlink" Target="https://observandoosrios.sosma.org.br/grupo/1311/jequia-da-praia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s://observandoosrios.sosma.org.br/grupo/1280/ifal-instituto-federal-de-alagoas" TargetMode="External"/><Relationship Id="rId10" Type="http://schemas.openxmlformats.org/officeDocument/2006/relationships/hyperlink" Target="https://observandoosrios.sosma.org.br/grupo/1055/ufal-universidade-federal-de-alagoas-penedo" TargetMode="External"/><Relationship Id="rId4" Type="http://schemas.openxmlformats.org/officeDocument/2006/relationships/hyperlink" Target="https://observandoosrios.sosma.org.br/grupo/1066/instituto-amigos-da-natureza-inan" TargetMode="External"/><Relationship Id="rId9" Type="http://schemas.openxmlformats.org/officeDocument/2006/relationships/hyperlink" Target="https://observandoosrios.sosma.org.br/grupo/1279/ifal-instituto-federal-de-alagoas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https://observandoosrios.sosma.org.br/grupo/1076/vozes-do-rio-ceara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https://observandoosrios.sosma.org.br/grupo/1350/reserva-aguia-branca" TargetMode="External"/><Relationship Id="rId2" Type="http://schemas.openxmlformats.org/officeDocument/2006/relationships/hyperlink" Target="https://observandoosrios.sosma.org.br/grupo/1351/emeb-pedro-milaneze-altoe" TargetMode="External"/><Relationship Id="rId1" Type="http://schemas.openxmlformats.org/officeDocument/2006/relationships/hyperlink" Target="https://observandoosrios.sosma.org.br/grupo/1310/eeefm-jose-de-caldas-brito" TargetMode="External"/><Relationship Id="rId5" Type="http://schemas.openxmlformats.org/officeDocument/2006/relationships/hyperlink" Target="https://observandoosrios.sosma.org.br/grupo/1342/fundacao-mamiferos-aquaticos-es" TargetMode="External"/><Relationship Id="rId4" Type="http://schemas.openxmlformats.org/officeDocument/2006/relationships/hyperlink" Target="https://observandoosrios.sosma.org.br/grupo/1349/reserva-aguia-branca-caetes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s://observandoosrios.sosma.org.br/grupo/1345/iasb-porto-da-ilha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hyperlink" Target="https://observandoosrios.sosma.org.br/grupo/1319/observando-o-rio-carangola" TargetMode="External"/><Relationship Id="rId1" Type="http://schemas.openxmlformats.org/officeDocument/2006/relationships/hyperlink" Target="https://observandoosrios.sosma.org.br/grupo/1337/grupo-carangola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hyperlink" Target="https://observandoosrios.sosma.org.br/grupo/1038/sanhaua-em-aguas-limpas" TargetMode="External"/><Relationship Id="rId2" Type="http://schemas.openxmlformats.org/officeDocument/2006/relationships/hyperlink" Target="https://observandoosrios.sosma.org.br/grupo/1037/congregacao-holistica-da-paraiba-escola-viva-olho-do-tempo" TargetMode="External"/><Relationship Id="rId1" Type="http://schemas.openxmlformats.org/officeDocument/2006/relationships/hyperlink" Target="https://observandoosrios.sosma.org.br/grupo/1334/congregacao-holistica-da-paraiba-escola-viva-olho-do-tempo-2" TargetMode="External"/><Relationship Id="rId5" Type="http://schemas.openxmlformats.org/officeDocument/2006/relationships/drawing" Target="../drawings/drawing3.xml"/><Relationship Id="rId4" Type="http://schemas.openxmlformats.org/officeDocument/2006/relationships/hyperlink" Target="https://observandoosrios.sosma.org.br/grupo/1022/fundacao-mamiferos-aquaticos-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C7"/>
  <sheetViews>
    <sheetView workbookViewId="0">
      <selection activeCell="O16" sqref="O16"/>
    </sheetView>
  </sheetViews>
  <sheetFormatPr defaultRowHeight="14.5" x14ac:dyDescent="0.35"/>
  <cols>
    <col min="1" max="22" width="12.81640625" customWidth="1"/>
    <col min="23" max="23" width="14.54296875" customWidth="1"/>
    <col min="24" max="27" width="15.1796875" bestFit="1" customWidth="1"/>
    <col min="28" max="29" width="13.54296875" bestFit="1" customWidth="1"/>
  </cols>
  <sheetData>
    <row r="1" spans="1:29" ht="15" thickBot="1" x14ac:dyDescent="0.4">
      <c r="A1" s="101" t="s">
        <v>11</v>
      </c>
      <c r="B1" s="102">
        <v>2014</v>
      </c>
      <c r="C1" s="102">
        <v>2014</v>
      </c>
      <c r="D1" s="103">
        <v>2015</v>
      </c>
      <c r="E1" s="103">
        <v>2015</v>
      </c>
      <c r="F1" s="104">
        <v>2016</v>
      </c>
      <c r="G1" s="104">
        <v>2016</v>
      </c>
      <c r="H1" s="105">
        <v>2017</v>
      </c>
      <c r="I1" s="105">
        <v>2017</v>
      </c>
      <c r="J1" s="106">
        <v>2018</v>
      </c>
      <c r="K1" s="106">
        <v>2018</v>
      </c>
      <c r="L1" s="107">
        <v>2019</v>
      </c>
      <c r="M1" s="107">
        <v>2019</v>
      </c>
      <c r="N1" s="108">
        <v>2020</v>
      </c>
      <c r="O1" s="108">
        <v>2020</v>
      </c>
      <c r="P1" s="109">
        <v>2021</v>
      </c>
      <c r="Q1" s="109">
        <v>2021</v>
      </c>
      <c r="R1" s="110" t="s">
        <v>12</v>
      </c>
      <c r="S1" s="110" t="s">
        <v>12</v>
      </c>
      <c r="T1" s="111" t="s">
        <v>13</v>
      </c>
      <c r="U1" s="111" t="s">
        <v>13</v>
      </c>
      <c r="V1" s="88" t="s">
        <v>125</v>
      </c>
      <c r="W1" s="88" t="s">
        <v>125</v>
      </c>
      <c r="X1" s="112" t="s">
        <v>253</v>
      </c>
      <c r="Y1" s="112" t="s">
        <v>253</v>
      </c>
      <c r="Z1" s="109" t="s">
        <v>257</v>
      </c>
      <c r="AA1" s="109" t="s">
        <v>257</v>
      </c>
      <c r="AB1" s="88" t="s">
        <v>288</v>
      </c>
      <c r="AC1" s="88" t="s">
        <v>288</v>
      </c>
    </row>
    <row r="2" spans="1:29" x14ac:dyDescent="0.35">
      <c r="A2" s="152" t="s">
        <v>18</v>
      </c>
      <c r="B2" s="153">
        <v>7</v>
      </c>
      <c r="C2" s="154">
        <v>7.9545454545454544E-2</v>
      </c>
      <c r="D2" s="153">
        <v>5</v>
      </c>
      <c r="E2" s="154">
        <v>1.6611295681063124E-2</v>
      </c>
      <c r="F2" s="153">
        <v>4</v>
      </c>
      <c r="G2" s="154">
        <v>1.3888888888888888E-2</v>
      </c>
      <c r="H2" s="155">
        <v>3</v>
      </c>
      <c r="I2" s="156">
        <v>1.2500000000000001E-2</v>
      </c>
      <c r="J2" s="155">
        <v>1</v>
      </c>
      <c r="K2" s="156">
        <v>3.4013605442176869E-3</v>
      </c>
      <c r="L2" s="155">
        <v>4</v>
      </c>
      <c r="M2" s="156">
        <v>1.4388489208633094E-2</v>
      </c>
      <c r="N2" s="155">
        <v>1</v>
      </c>
      <c r="O2" s="156">
        <v>4.1666666666666666E-3</v>
      </c>
      <c r="P2" s="155">
        <v>0</v>
      </c>
      <c r="Q2" s="167">
        <v>0</v>
      </c>
      <c r="R2" s="157">
        <v>3</v>
      </c>
      <c r="S2" s="158">
        <v>1.5306122448979591E-2</v>
      </c>
      <c r="T2" s="157">
        <v>4</v>
      </c>
      <c r="U2" s="158">
        <v>2.7397260273972601E-2</v>
      </c>
      <c r="V2" s="157">
        <v>3</v>
      </c>
      <c r="W2" s="158">
        <v>1.8749999999999999E-2</v>
      </c>
      <c r="X2" s="157">
        <v>5</v>
      </c>
      <c r="Y2" s="159">
        <v>2.8735632183908046E-2</v>
      </c>
      <c r="Z2" s="157">
        <v>5</v>
      </c>
      <c r="AA2" s="159">
        <v>3.4482758620689655E-2</v>
      </c>
      <c r="AB2" s="97">
        <v>5</v>
      </c>
      <c r="AC2" s="98">
        <v>3.0674846625766871E-2</v>
      </c>
    </row>
    <row r="3" spans="1:29" x14ac:dyDescent="0.35">
      <c r="A3" s="143" t="s">
        <v>17</v>
      </c>
      <c r="B3" s="144">
        <v>29</v>
      </c>
      <c r="C3" s="145">
        <v>0.32954545454545453</v>
      </c>
      <c r="D3" s="144">
        <v>65</v>
      </c>
      <c r="E3" s="145">
        <v>0.2159468438538206</v>
      </c>
      <c r="F3" s="144">
        <v>97</v>
      </c>
      <c r="G3" s="145">
        <v>0.33680555555555558</v>
      </c>
      <c r="H3" s="146">
        <v>63</v>
      </c>
      <c r="I3" s="147">
        <v>0.26250000000000001</v>
      </c>
      <c r="J3" s="146">
        <v>59</v>
      </c>
      <c r="K3" s="147">
        <v>0.20068027210884354</v>
      </c>
      <c r="L3" s="146">
        <v>49</v>
      </c>
      <c r="M3" s="147">
        <v>0.17625899280575538</v>
      </c>
      <c r="N3" s="146">
        <v>38</v>
      </c>
      <c r="O3" s="147">
        <v>0.15833333333333333</v>
      </c>
      <c r="P3" s="146">
        <v>22</v>
      </c>
      <c r="Q3" s="148">
        <v>0.16923076923076924</v>
      </c>
      <c r="R3" s="149">
        <v>36</v>
      </c>
      <c r="S3" s="150">
        <v>0.18367346938775511</v>
      </c>
      <c r="T3" s="149">
        <v>26</v>
      </c>
      <c r="U3" s="150">
        <v>0.17808219178082191</v>
      </c>
      <c r="V3" s="149">
        <v>26</v>
      </c>
      <c r="W3" s="150">
        <v>0.16250000000000001</v>
      </c>
      <c r="X3" s="149">
        <v>21</v>
      </c>
      <c r="Y3" s="151">
        <v>0.1206896551724138</v>
      </c>
      <c r="Z3" s="149">
        <v>20</v>
      </c>
      <c r="AA3" s="151">
        <v>0.13793103448275862</v>
      </c>
      <c r="AB3" s="95">
        <v>25</v>
      </c>
      <c r="AC3" s="96">
        <v>0.15337423312883436</v>
      </c>
    </row>
    <row r="4" spans="1:29" x14ac:dyDescent="0.35">
      <c r="A4" s="131" t="s">
        <v>16</v>
      </c>
      <c r="B4" s="132">
        <v>37</v>
      </c>
      <c r="C4" s="133">
        <v>0.42045454545454547</v>
      </c>
      <c r="D4" s="132">
        <v>186</v>
      </c>
      <c r="E4" s="133">
        <v>0.61794019933554822</v>
      </c>
      <c r="F4" s="132">
        <v>179</v>
      </c>
      <c r="G4" s="133">
        <v>0.62152777777777779</v>
      </c>
      <c r="H4" s="134">
        <v>168</v>
      </c>
      <c r="I4" s="135">
        <v>0.7</v>
      </c>
      <c r="J4" s="134">
        <v>222</v>
      </c>
      <c r="K4" s="135">
        <v>0.75510204081632648</v>
      </c>
      <c r="L4" s="134">
        <v>207</v>
      </c>
      <c r="M4" s="135">
        <v>0.74460431654676262</v>
      </c>
      <c r="N4" s="134">
        <v>189</v>
      </c>
      <c r="O4" s="135">
        <v>0.78749999999999998</v>
      </c>
      <c r="P4" s="134">
        <v>95</v>
      </c>
      <c r="Q4" s="136">
        <v>0.73076923076923073</v>
      </c>
      <c r="R4" s="137">
        <v>140</v>
      </c>
      <c r="S4" s="138">
        <v>0.7142857142857143</v>
      </c>
      <c r="T4" s="139">
        <v>106</v>
      </c>
      <c r="U4" s="140">
        <v>0.72602739726027399</v>
      </c>
      <c r="V4" s="139">
        <v>120</v>
      </c>
      <c r="W4" s="140">
        <v>0.75</v>
      </c>
      <c r="X4" s="139">
        <v>134</v>
      </c>
      <c r="Y4" s="141">
        <v>0.77011494252873558</v>
      </c>
      <c r="Z4" s="137">
        <v>109</v>
      </c>
      <c r="AA4" s="142">
        <v>0.75172413793103443</v>
      </c>
      <c r="AB4" s="93">
        <v>128</v>
      </c>
      <c r="AC4" s="94">
        <v>0.78527607361963192</v>
      </c>
    </row>
    <row r="5" spans="1:29" ht="15" thickBot="1" x14ac:dyDescent="0.4">
      <c r="A5" s="122" t="s">
        <v>15</v>
      </c>
      <c r="B5" s="123">
        <v>15</v>
      </c>
      <c r="C5" s="124">
        <v>0.17045454545454544</v>
      </c>
      <c r="D5" s="123">
        <v>45</v>
      </c>
      <c r="E5" s="124">
        <v>0.14950166112956811</v>
      </c>
      <c r="F5" s="123">
        <v>8</v>
      </c>
      <c r="G5" s="124">
        <v>2.7777777777777776E-2</v>
      </c>
      <c r="H5" s="125">
        <v>6</v>
      </c>
      <c r="I5" s="126">
        <v>2.5000000000000001E-2</v>
      </c>
      <c r="J5" s="125">
        <v>12</v>
      </c>
      <c r="K5" s="126">
        <v>4.0816326530612242E-2</v>
      </c>
      <c r="L5" s="125">
        <v>18</v>
      </c>
      <c r="M5" s="126">
        <v>6.4748201438848921E-2</v>
      </c>
      <c r="N5" s="125">
        <v>12</v>
      </c>
      <c r="O5" s="126">
        <v>0.05</v>
      </c>
      <c r="P5" s="125">
        <v>13</v>
      </c>
      <c r="Q5" s="127">
        <v>0.1</v>
      </c>
      <c r="R5" s="128">
        <v>17</v>
      </c>
      <c r="S5" s="129">
        <v>8.673469387755102E-2</v>
      </c>
      <c r="T5" s="128">
        <v>10</v>
      </c>
      <c r="U5" s="129">
        <v>6.8493150684931503E-2</v>
      </c>
      <c r="V5" s="128">
        <v>11</v>
      </c>
      <c r="W5" s="129">
        <v>6.8750000000000006E-2</v>
      </c>
      <c r="X5" s="128">
        <v>14</v>
      </c>
      <c r="Y5" s="130">
        <v>8.0459770114942528E-2</v>
      </c>
      <c r="Z5" s="128">
        <v>11</v>
      </c>
      <c r="AA5" s="130">
        <v>7.586206896551724E-2</v>
      </c>
      <c r="AB5" s="91">
        <v>5</v>
      </c>
      <c r="AC5" s="92">
        <v>3.0674846625766871E-2</v>
      </c>
    </row>
    <row r="6" spans="1:29" ht="15" thickBot="1" x14ac:dyDescent="0.4">
      <c r="A6" s="113" t="s">
        <v>14</v>
      </c>
      <c r="B6" s="114">
        <v>0</v>
      </c>
      <c r="C6" s="115">
        <v>0</v>
      </c>
      <c r="D6" s="114">
        <v>0</v>
      </c>
      <c r="E6" s="115">
        <v>0</v>
      </c>
      <c r="F6" s="114">
        <v>0</v>
      </c>
      <c r="G6" s="115">
        <v>0</v>
      </c>
      <c r="H6" s="116">
        <v>0</v>
      </c>
      <c r="I6" s="117">
        <v>0</v>
      </c>
      <c r="J6" s="116">
        <v>0</v>
      </c>
      <c r="K6" s="117">
        <v>0</v>
      </c>
      <c r="L6" s="116">
        <v>0</v>
      </c>
      <c r="M6" s="117">
        <v>0</v>
      </c>
      <c r="N6" s="116">
        <v>0</v>
      </c>
      <c r="O6" s="117">
        <v>0</v>
      </c>
      <c r="P6" s="118">
        <v>0</v>
      </c>
      <c r="Q6" s="119">
        <v>0</v>
      </c>
      <c r="R6" s="120">
        <v>0</v>
      </c>
      <c r="S6" s="121">
        <v>0</v>
      </c>
      <c r="T6" s="120">
        <v>0</v>
      </c>
      <c r="U6" s="121">
        <v>0</v>
      </c>
      <c r="V6" s="120">
        <v>0</v>
      </c>
      <c r="W6" s="121">
        <v>0</v>
      </c>
      <c r="X6" s="120">
        <v>0</v>
      </c>
      <c r="Y6" s="121">
        <v>0</v>
      </c>
      <c r="Z6" s="120">
        <v>0</v>
      </c>
      <c r="AA6" s="121">
        <v>0</v>
      </c>
      <c r="AB6" s="89">
        <v>0</v>
      </c>
      <c r="AC6" s="90">
        <v>0</v>
      </c>
    </row>
    <row r="7" spans="1:29" ht="15" thickBot="1" x14ac:dyDescent="0.4">
      <c r="A7" s="101" t="s">
        <v>19</v>
      </c>
      <c r="B7" s="160">
        <v>88</v>
      </c>
      <c r="C7" s="161">
        <v>1</v>
      </c>
      <c r="D7" s="160">
        <v>301</v>
      </c>
      <c r="E7" s="161">
        <v>1</v>
      </c>
      <c r="F7" s="160">
        <v>288</v>
      </c>
      <c r="G7" s="161">
        <v>1</v>
      </c>
      <c r="H7" s="162">
        <v>240</v>
      </c>
      <c r="I7" s="163">
        <v>1</v>
      </c>
      <c r="J7" s="162">
        <v>294</v>
      </c>
      <c r="K7" s="163">
        <v>1</v>
      </c>
      <c r="L7" s="162">
        <v>278</v>
      </c>
      <c r="M7" s="163">
        <v>1</v>
      </c>
      <c r="N7" s="162">
        <v>240</v>
      </c>
      <c r="O7" s="163">
        <v>1</v>
      </c>
      <c r="P7" s="162">
        <v>130</v>
      </c>
      <c r="Q7" s="164">
        <v>1</v>
      </c>
      <c r="R7" s="165">
        <v>196</v>
      </c>
      <c r="S7" s="166">
        <v>1</v>
      </c>
      <c r="T7" s="165">
        <v>146</v>
      </c>
      <c r="U7" s="166">
        <v>1</v>
      </c>
      <c r="V7" s="165">
        <v>160</v>
      </c>
      <c r="W7" s="166">
        <v>1</v>
      </c>
      <c r="X7" s="165">
        <f t="shared" ref="X7:Y7" si="0">SUM(X2:X6)</f>
        <v>174</v>
      </c>
      <c r="Y7" s="166">
        <f t="shared" si="0"/>
        <v>1</v>
      </c>
      <c r="Z7" s="165">
        <v>145</v>
      </c>
      <c r="AA7" s="168">
        <v>0.99999999999999989</v>
      </c>
      <c r="AB7" s="99">
        <v>163</v>
      </c>
      <c r="AC7" s="100">
        <v>1</v>
      </c>
    </row>
  </sheetData>
  <conditionalFormatting sqref="R2:S5">
    <cfRule type="containsText" dxfId="387" priority="1" operator="containsText" text="Ótima">
      <formula>NOT(ISERROR(SEARCH("Ótima",R2)))</formula>
    </cfRule>
    <cfRule type="containsText" dxfId="386" priority="2" operator="containsText" text="Boa">
      <formula>NOT(ISERROR(SEARCH("Boa",R2)))</formula>
    </cfRule>
    <cfRule type="containsText" dxfId="385" priority="3" operator="containsText" text="Regular">
      <formula>NOT(ISERROR(SEARCH("Regular",R2)))</formula>
    </cfRule>
    <cfRule type="containsText" dxfId="384" priority="4" operator="containsText" text="Ruim">
      <formula>NOT(ISERROR(SEARCH("Ruim",R2)))</formula>
    </cfRule>
    <cfRule type="containsText" dxfId="383" priority="5" operator="containsText" text="Péssimo">
      <formula>NOT(ISERROR(SEARCH("Péssimo",R2)))</formula>
    </cfRule>
  </conditionalFormatting>
  <pageMargins left="0.511811024" right="0.511811024" top="0.78740157499999996" bottom="0.78740157499999996" header="0.31496062000000002" footer="0.31496062000000002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O9"/>
  <sheetViews>
    <sheetView workbookViewId="0">
      <selection activeCell="A2" sqref="A2:A5"/>
    </sheetView>
  </sheetViews>
  <sheetFormatPr defaultColWidth="9.1796875" defaultRowHeight="13" x14ac:dyDescent="0.3"/>
  <cols>
    <col min="1" max="1" width="13" style="28" bestFit="1" customWidth="1"/>
    <col min="2" max="2" width="25.81640625" style="56" bestFit="1" customWidth="1"/>
    <col min="3" max="3" width="46.54296875" style="28" bestFit="1" customWidth="1"/>
    <col min="4" max="4" width="26.1796875" style="28" bestFit="1" customWidth="1"/>
    <col min="5" max="5" width="17.54296875" style="28" bestFit="1" customWidth="1"/>
    <col min="6" max="6" width="11.54296875" style="28" customWidth="1"/>
    <col min="7" max="7" width="9.1796875" style="28" bestFit="1" customWidth="1"/>
    <col min="8" max="8" width="9.453125" style="28" bestFit="1" customWidth="1"/>
    <col min="9" max="9" width="7.453125" style="28" bestFit="1" customWidth="1"/>
    <col min="10" max="10" width="9.1796875" style="28" customWidth="1"/>
    <col min="11" max="11" width="7.81640625" style="28" bestFit="1" customWidth="1"/>
    <col min="12" max="12" width="10" style="28" customWidth="1"/>
    <col min="13" max="13" width="8.453125" style="28" bestFit="1" customWidth="1"/>
    <col min="14" max="14" width="8.26953125" style="28" bestFit="1" customWidth="1"/>
    <col min="15" max="15" width="6.81640625" style="28" bestFit="1" customWidth="1"/>
    <col min="16" max="16" width="11.1796875" style="28" bestFit="1" customWidth="1"/>
    <col min="17" max="16384" width="9.1796875" style="28"/>
  </cols>
  <sheetData>
    <row r="1" spans="1:15" x14ac:dyDescent="0.3">
      <c r="A1" s="33" t="s">
        <v>0</v>
      </c>
      <c r="B1" s="33" t="s">
        <v>1</v>
      </c>
      <c r="C1" s="33" t="s">
        <v>2</v>
      </c>
      <c r="D1" s="33" t="s">
        <v>251</v>
      </c>
      <c r="E1" s="169" t="s">
        <v>254</v>
      </c>
      <c r="F1" s="33" t="s">
        <v>287</v>
      </c>
      <c r="G1" s="33"/>
      <c r="H1" s="58" t="s">
        <v>4</v>
      </c>
      <c r="I1" s="218">
        <v>2024</v>
      </c>
      <c r="J1" s="218"/>
      <c r="K1" s="218">
        <v>2025</v>
      </c>
      <c r="L1" s="218"/>
    </row>
    <row r="2" spans="1:15" ht="39" x14ac:dyDescent="0.3">
      <c r="A2" s="219" t="s">
        <v>40</v>
      </c>
      <c r="B2" s="29" t="s">
        <v>170</v>
      </c>
      <c r="C2" s="177" t="s">
        <v>171</v>
      </c>
      <c r="D2" s="29" t="s">
        <v>172</v>
      </c>
      <c r="E2" s="35" t="s">
        <v>6</v>
      </c>
      <c r="F2" s="35" t="s">
        <v>5</v>
      </c>
      <c r="H2" s="59" t="s">
        <v>8</v>
      </c>
      <c r="I2" s="60">
        <f>COUNTIF(E2:E117,"Ótima")</f>
        <v>0</v>
      </c>
      <c r="J2" s="61">
        <f>I2/$I$7</f>
        <v>0</v>
      </c>
      <c r="K2" s="60">
        <f>COUNTIF($F$2:$F$117,"Ótima")</f>
        <v>0</v>
      </c>
      <c r="L2" s="61">
        <f>K2/K7</f>
        <v>0</v>
      </c>
    </row>
    <row r="3" spans="1:15" x14ac:dyDescent="0.3">
      <c r="A3" s="219"/>
      <c r="B3" s="29" t="s">
        <v>41</v>
      </c>
      <c r="C3" s="177" t="s">
        <v>42</v>
      </c>
      <c r="D3" s="29" t="s">
        <v>173</v>
      </c>
      <c r="E3" s="35" t="s">
        <v>6</v>
      </c>
      <c r="F3" s="35" t="s">
        <v>6</v>
      </c>
      <c r="H3" s="56" t="s">
        <v>7</v>
      </c>
      <c r="I3" s="62">
        <f>COUNTIF(E2:E117,"Boa")</f>
        <v>0</v>
      </c>
      <c r="J3" s="63">
        <f>I3/I7</f>
        <v>0</v>
      </c>
      <c r="K3" s="62">
        <f>COUNTIF($F$2:$F$117,"Boa")</f>
        <v>0</v>
      </c>
      <c r="L3" s="63">
        <f>K3/K7</f>
        <v>0</v>
      </c>
    </row>
    <row r="4" spans="1:15" x14ac:dyDescent="0.3">
      <c r="A4" s="219"/>
      <c r="B4" s="29" t="s">
        <v>43</v>
      </c>
      <c r="C4" s="177" t="s">
        <v>44</v>
      </c>
      <c r="D4" s="29" t="s">
        <v>174</v>
      </c>
      <c r="E4" s="35" t="s">
        <v>6</v>
      </c>
      <c r="F4" s="35" t="s">
        <v>6</v>
      </c>
      <c r="H4" s="56" t="s">
        <v>6</v>
      </c>
      <c r="I4" s="65">
        <f>COUNTIF(E2:E117,"Regular")</f>
        <v>3</v>
      </c>
      <c r="J4" s="66">
        <f>I4/I7</f>
        <v>0.75</v>
      </c>
      <c r="K4" s="65">
        <f>COUNTIF($F$2:$F$117,"Regular")</f>
        <v>2</v>
      </c>
      <c r="L4" s="66">
        <f>K4/K7</f>
        <v>0.5</v>
      </c>
    </row>
    <row r="5" spans="1:15" x14ac:dyDescent="0.3">
      <c r="A5" s="219"/>
      <c r="B5" s="54" t="s">
        <v>45</v>
      </c>
      <c r="C5" s="177" t="s">
        <v>46</v>
      </c>
      <c r="D5" s="54" t="s">
        <v>173</v>
      </c>
      <c r="E5" s="35" t="s">
        <v>5</v>
      </c>
      <c r="F5" s="35" t="s">
        <v>5</v>
      </c>
      <c r="H5" s="56" t="s">
        <v>5</v>
      </c>
      <c r="I5" s="68">
        <f>COUNTIF(E2:E117,"Ruim")</f>
        <v>1</v>
      </c>
      <c r="J5" s="69">
        <f>I5/I7</f>
        <v>0.25</v>
      </c>
      <c r="K5" s="68">
        <f>COUNTIF($F$2:$F$117,"Ruim")</f>
        <v>2</v>
      </c>
      <c r="L5" s="69">
        <f>K5/K7</f>
        <v>0.5</v>
      </c>
    </row>
    <row r="6" spans="1:15" x14ac:dyDescent="0.3">
      <c r="A6" s="35"/>
      <c r="H6" s="70" t="s">
        <v>10</v>
      </c>
      <c r="I6" s="70">
        <f>COUNTIF(E2:E117,"Péssima")</f>
        <v>0</v>
      </c>
      <c r="J6" s="71">
        <f>I6/I7</f>
        <v>0</v>
      </c>
      <c r="K6" s="70">
        <f>COUNTIF($F$2:$F$117,"Péssima")</f>
        <v>0</v>
      </c>
      <c r="L6" s="71">
        <f>K6/K7</f>
        <v>0</v>
      </c>
    </row>
    <row r="7" spans="1:15" x14ac:dyDescent="0.3">
      <c r="H7" s="38" t="s">
        <v>9</v>
      </c>
      <c r="I7" s="38">
        <f>SUM(I2:I6)</f>
        <v>4</v>
      </c>
      <c r="J7" s="73">
        <f>SUM(J2:J6)</f>
        <v>1</v>
      </c>
      <c r="K7" s="74">
        <f>SUM(K2:K6)</f>
        <v>4</v>
      </c>
      <c r="L7" s="73">
        <f>SUM(L2:L6)</f>
        <v>1</v>
      </c>
    </row>
    <row r="9" spans="1:15" x14ac:dyDescent="0.3">
      <c r="O9" s="77"/>
    </row>
  </sheetData>
  <sheetProtection algorithmName="SHA-512" hashValue="czIz+eDq7z9KUocUFvAhpzk7BsY3PB83whQHnpted9jacLRudqSFFaK42OxmzvDe3skqcetma7ng+vQxEsLYwQ==" saltValue="pJ22fah3D76jye4q0B/mMQ==" spinCount="100000" sheet="1" objects="1" scenarios="1" selectLockedCells="1" selectUnlockedCells="1"/>
  <mergeCells count="3">
    <mergeCell ref="I1:J1"/>
    <mergeCell ref="K1:L1"/>
    <mergeCell ref="A2:A5"/>
  </mergeCells>
  <conditionalFormatting sqref="E2:F5">
    <cfRule type="containsText" dxfId="173" priority="1" operator="containsText" text="Ótima">
      <formula>NOT(ISERROR(SEARCH("Ótima",E2)))</formula>
    </cfRule>
    <cfRule type="containsText" dxfId="172" priority="2" operator="containsText" text="Boa">
      <formula>NOT(ISERROR(SEARCH("Boa",E2)))</formula>
    </cfRule>
    <cfRule type="containsText" dxfId="171" priority="3" operator="containsText" text="Regular">
      <formula>NOT(ISERROR(SEARCH("Regular",E2)))</formula>
    </cfRule>
    <cfRule type="containsText" dxfId="170" priority="4" operator="containsText" text="Ruim">
      <formula>NOT(ISERROR(SEARCH("Ruim",E2)))</formula>
    </cfRule>
    <cfRule type="containsText" dxfId="169" priority="5" operator="containsText" text="Péssima">
      <formula>NOT(ISERROR(SEARCH("Péssima",E2)))</formula>
    </cfRule>
  </conditionalFormatting>
  <conditionalFormatting sqref="H2">
    <cfRule type="containsText" dxfId="168" priority="92" operator="containsText" text="Boa">
      <formula>NOT(ISERROR(SEARCH("Boa",H2)))</formula>
    </cfRule>
    <cfRule type="containsText" dxfId="167" priority="93" operator="containsText" text="Regular">
      <formula>NOT(ISERROR(SEARCH("Regular",H2)))</formula>
    </cfRule>
    <cfRule type="containsText" dxfId="166" priority="94" operator="containsText" text="Ruim">
      <formula>NOT(ISERROR(SEARCH("Ruim",H2)))</formula>
    </cfRule>
    <cfRule type="containsText" dxfId="165" priority="95" operator="containsText" text="Péssima">
      <formula>NOT(ISERROR(SEARCH("Péssima",H2)))</formula>
    </cfRule>
  </conditionalFormatting>
  <conditionalFormatting sqref="H3:H6">
    <cfRule type="containsText" dxfId="164" priority="87" operator="containsText" text="Boa">
      <formula>NOT(ISERROR(SEARCH("Boa",H3)))</formula>
    </cfRule>
    <cfRule type="containsText" dxfId="163" priority="88" operator="containsText" text="Regular">
      <formula>NOT(ISERROR(SEARCH("Regular",H3)))</formula>
    </cfRule>
    <cfRule type="containsText" dxfId="162" priority="89" operator="containsText" text="Ruim">
      <formula>NOT(ISERROR(SEARCH("Ruim",H3)))</formula>
    </cfRule>
    <cfRule type="containsText" dxfId="161" priority="90" operator="containsText" text="Péssimo">
      <formula>NOT(ISERROR(SEARCH("Péssimo",H3)))</formula>
    </cfRule>
  </conditionalFormatting>
  <conditionalFormatting sqref="H2:L6">
    <cfRule type="containsText" dxfId="160" priority="26" operator="containsText" text="Ótima">
      <formula>NOT(ISERROR(SEARCH("Ótima",H2)))</formula>
    </cfRule>
  </conditionalFormatting>
  <conditionalFormatting sqref="I2:L6">
    <cfRule type="containsText" dxfId="159" priority="27" operator="containsText" text="Boa">
      <formula>NOT(ISERROR(SEARCH("Boa",I2)))</formula>
    </cfRule>
    <cfRule type="containsText" dxfId="158" priority="28" operator="containsText" text="Regular">
      <formula>NOT(ISERROR(SEARCH("Regular",I2)))</formula>
    </cfRule>
    <cfRule type="containsText" dxfId="157" priority="29" operator="containsText" text="Ruim">
      <formula>NOT(ISERROR(SEARCH("Ruim",I2)))</formula>
    </cfRule>
    <cfRule type="containsText" dxfId="156" priority="30" operator="containsText" text="Péssimo">
      <formula>NOT(ISERROR(SEARCH("Péssimo",I2)))</formula>
    </cfRule>
  </conditionalFormatting>
  <hyperlinks>
    <hyperlink ref="C2" r:id="rId1" display="https://observandoosrios.sosma.org.br/grupo/1321/observatorio-e-memorial-do-rio-jaboatao-comissao-ambiental-de-jaboatao-dos-guararapes-e-juventude-lixo-zero-hub-jaboatao" xr:uid="{0A4A3369-4687-45ED-8F78-82AF38AB3D06}"/>
    <hyperlink ref="C3" r:id="rId2" display="https://observandoosrios.sosma.org.br/grupo/1252/amatur" xr:uid="{40CC48AB-846F-4F1D-814E-1247CFA137BF}"/>
    <hyperlink ref="C4" r:id="rId3" display="https://observandoosrios.sosma.org.br/grupo/1048/espaco-ciencia-chico-science" xr:uid="{5C37AA59-D702-468F-BB02-E0546859438F}"/>
    <hyperlink ref="C5" r:id="rId4" display="https://observandoosrios.sosma.org.br/grupo/1045/instituto-bioma-brasil" xr:uid="{DAE0133D-3F9F-49C3-8BCE-0DB7CF0180F4}"/>
  </hyperlinks>
  <pageMargins left="0.511811024" right="0.511811024" top="0.78740157499999996" bottom="0.78740157499999996" header="0.31496062000000002" footer="0.31496062000000002"/>
  <pageSetup paperSize="9" orientation="portrait" r:id="rId5"/>
  <drawing r:id="rId6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N10"/>
  <sheetViews>
    <sheetView workbookViewId="0">
      <selection activeCell="C2" sqref="C2"/>
    </sheetView>
  </sheetViews>
  <sheetFormatPr defaultColWidth="9.1796875" defaultRowHeight="13" x14ac:dyDescent="0.3"/>
  <cols>
    <col min="1" max="1" width="13" style="35" bestFit="1" customWidth="1"/>
    <col min="2" max="2" width="11.1796875" style="35" bestFit="1" customWidth="1"/>
    <col min="3" max="3" width="20.54296875" style="54" bestFit="1" customWidth="1"/>
    <col min="4" max="4" width="26.1796875" style="54" bestFit="1" customWidth="1"/>
    <col min="5" max="5" width="12.7265625" style="54" customWidth="1"/>
    <col min="6" max="6" width="11.26953125" style="54" customWidth="1"/>
    <col min="7" max="7" width="8.453125" style="28" bestFit="1" customWidth="1"/>
    <col min="8" max="8" width="10.54296875" style="28" customWidth="1"/>
    <col min="9" max="9" width="8.453125" style="28" bestFit="1" customWidth="1"/>
    <col min="10" max="10" width="9.1796875" style="28" bestFit="1" customWidth="1"/>
    <col min="11" max="11" width="8" style="28" bestFit="1" customWidth="1"/>
    <col min="12" max="12" width="9.1796875" style="28" bestFit="1" customWidth="1"/>
    <col min="13" max="13" width="8.26953125" style="28" bestFit="1" customWidth="1"/>
    <col min="14" max="14" width="6.81640625" style="28" bestFit="1" customWidth="1"/>
    <col min="15" max="15" width="11.1796875" style="28" bestFit="1" customWidth="1"/>
    <col min="16" max="16384" width="9.1796875" style="28"/>
  </cols>
  <sheetData>
    <row r="1" spans="1:14" x14ac:dyDescent="0.3">
      <c r="A1" s="33" t="s">
        <v>0</v>
      </c>
      <c r="B1" s="33" t="s">
        <v>1</v>
      </c>
      <c r="C1" s="33" t="s">
        <v>2</v>
      </c>
      <c r="D1" s="33" t="s">
        <v>251</v>
      </c>
      <c r="E1" s="169" t="s">
        <v>254</v>
      </c>
      <c r="F1" s="33" t="s">
        <v>287</v>
      </c>
      <c r="G1" s="33"/>
      <c r="H1" s="58" t="s">
        <v>4</v>
      </c>
      <c r="I1" s="218">
        <v>2024</v>
      </c>
      <c r="J1" s="218"/>
      <c r="K1" s="218">
        <v>2025</v>
      </c>
      <c r="L1" s="218"/>
    </row>
    <row r="2" spans="1:14" x14ac:dyDescent="0.3">
      <c r="A2" s="35" t="s">
        <v>47</v>
      </c>
      <c r="B2" s="29" t="s">
        <v>48</v>
      </c>
      <c r="C2" s="179" t="s">
        <v>49</v>
      </c>
      <c r="D2" s="29" t="s">
        <v>175</v>
      </c>
      <c r="E2" s="35" t="s">
        <v>6</v>
      </c>
      <c r="F2" s="35" t="s">
        <v>6</v>
      </c>
      <c r="H2" s="59" t="s">
        <v>8</v>
      </c>
      <c r="I2" s="60">
        <f>COUNTIF(E2:E120,"Ótima")</f>
        <v>0</v>
      </c>
      <c r="J2" s="61">
        <f>I2/$I$7</f>
        <v>0</v>
      </c>
      <c r="K2" s="60">
        <f>COUNTIF($F$2:$F$120,"Ótima")</f>
        <v>0</v>
      </c>
      <c r="L2" s="61">
        <f>K2/K7</f>
        <v>0</v>
      </c>
    </row>
    <row r="3" spans="1:14" x14ac:dyDescent="0.3">
      <c r="B3" s="29"/>
      <c r="D3" s="29"/>
      <c r="E3" s="35"/>
      <c r="F3" s="35"/>
      <c r="H3" s="56" t="s">
        <v>7</v>
      </c>
      <c r="I3" s="62">
        <f>COUNTIF(E2:E120,"Boa")</f>
        <v>0</v>
      </c>
      <c r="J3" s="63">
        <f>I3/I7</f>
        <v>0</v>
      </c>
      <c r="K3" s="62">
        <f>COUNTIF($F$2:$F$120,"Boa")</f>
        <v>0</v>
      </c>
      <c r="L3" s="63">
        <f>K3/K7</f>
        <v>0</v>
      </c>
    </row>
    <row r="4" spans="1:14" x14ac:dyDescent="0.3">
      <c r="B4" s="29"/>
      <c r="D4" s="29"/>
      <c r="E4" s="35"/>
      <c r="F4" s="35"/>
      <c r="H4" s="56" t="s">
        <v>6</v>
      </c>
      <c r="I4" s="65">
        <f>COUNTIF(E2:E120,"Regular")</f>
        <v>1</v>
      </c>
      <c r="J4" s="66">
        <f>I4/I7</f>
        <v>1</v>
      </c>
      <c r="K4" s="65">
        <f>COUNTIF($F$2:$F$120,"Regular")</f>
        <v>1</v>
      </c>
      <c r="L4" s="66">
        <f>K4/K7</f>
        <v>1</v>
      </c>
    </row>
    <row r="5" spans="1:14" x14ac:dyDescent="0.3">
      <c r="B5" s="29"/>
      <c r="D5" s="29"/>
      <c r="E5" s="35"/>
      <c r="F5" s="35"/>
      <c r="H5" s="56" t="s">
        <v>5</v>
      </c>
      <c r="I5" s="68">
        <f>COUNTIF(E2:E120,"Ruim")</f>
        <v>0</v>
      </c>
      <c r="J5" s="69">
        <f>I5/I7</f>
        <v>0</v>
      </c>
      <c r="K5" s="68">
        <f>COUNTIF($F$2:$F$120,"Ruim")</f>
        <v>0</v>
      </c>
      <c r="L5" s="69">
        <f>K5/K7</f>
        <v>0</v>
      </c>
    </row>
    <row r="6" spans="1:14" x14ac:dyDescent="0.3">
      <c r="E6" s="35"/>
      <c r="F6" s="35"/>
      <c r="H6" s="70" t="s">
        <v>10</v>
      </c>
      <c r="I6" s="70">
        <f>COUNTIF(E2:E120,"Péssima")</f>
        <v>0</v>
      </c>
      <c r="J6" s="71">
        <f>I6/I7</f>
        <v>0</v>
      </c>
      <c r="K6" s="70">
        <f>COUNTIF($F$2:$F$120,"Péssima")</f>
        <v>0</v>
      </c>
      <c r="L6" s="71">
        <f>K6/K7</f>
        <v>0</v>
      </c>
    </row>
    <row r="7" spans="1:14" x14ac:dyDescent="0.3">
      <c r="H7" s="38" t="s">
        <v>9</v>
      </c>
      <c r="I7" s="38">
        <f>SUM(I2:I6)</f>
        <v>1</v>
      </c>
      <c r="J7" s="73">
        <f>SUM(J2:J6)</f>
        <v>1</v>
      </c>
      <c r="K7" s="74">
        <f>SUM(K2:K6)</f>
        <v>1</v>
      </c>
      <c r="L7" s="73">
        <f>SUM(L2:L6)</f>
        <v>1</v>
      </c>
    </row>
    <row r="9" spans="1:14" x14ac:dyDescent="0.3">
      <c r="N9" s="77"/>
    </row>
    <row r="10" spans="1:14" x14ac:dyDescent="0.3">
      <c r="N10" s="77"/>
    </row>
  </sheetData>
  <sheetProtection algorithmName="SHA-512" hashValue="/eJbI/MyuJcryNjfz5xlItuyCwZlHrflMoBkN05ZFLhnJYssdUcQgHwSHcuxQdSuU93obLXLdejZHJOgy67lVQ==" saltValue="A5kfplKTStAWg+NNkTTJyw==" spinCount="100000" sheet="1" objects="1" scenarios="1" selectLockedCells="1" selectUnlockedCells="1"/>
  <mergeCells count="2">
    <mergeCell ref="I1:J1"/>
    <mergeCell ref="K1:L1"/>
  </mergeCells>
  <conditionalFormatting sqref="E2:F6">
    <cfRule type="containsText" dxfId="155" priority="1" operator="containsText" text="Ótima">
      <formula>NOT(ISERROR(SEARCH("Ótima",E2)))</formula>
    </cfRule>
    <cfRule type="containsText" dxfId="154" priority="2" operator="containsText" text="Boa">
      <formula>NOT(ISERROR(SEARCH("Boa",E2)))</formula>
    </cfRule>
    <cfRule type="containsText" dxfId="153" priority="3" operator="containsText" text="Regular">
      <formula>NOT(ISERROR(SEARCH("Regular",E2)))</formula>
    </cfRule>
    <cfRule type="containsText" dxfId="152" priority="4" operator="containsText" text="Ruim">
      <formula>NOT(ISERROR(SEARCH("Ruim",E2)))</formula>
    </cfRule>
    <cfRule type="containsText" dxfId="151" priority="5" operator="containsText" text="Péssima">
      <formula>NOT(ISERROR(SEARCH("Péssima",E2)))</formula>
    </cfRule>
  </conditionalFormatting>
  <conditionalFormatting sqref="H2">
    <cfRule type="containsText" dxfId="150" priority="87" operator="containsText" text="Boa">
      <formula>NOT(ISERROR(SEARCH("Boa",H2)))</formula>
    </cfRule>
    <cfRule type="containsText" dxfId="149" priority="88" operator="containsText" text="Regular">
      <formula>NOT(ISERROR(SEARCH("Regular",H2)))</formula>
    </cfRule>
    <cfRule type="containsText" dxfId="148" priority="89" operator="containsText" text="Ruim">
      <formula>NOT(ISERROR(SEARCH("Ruim",H2)))</formula>
    </cfRule>
    <cfRule type="containsText" dxfId="147" priority="90" operator="containsText" text="Péssima">
      <formula>NOT(ISERROR(SEARCH("Péssima",H2)))</formula>
    </cfRule>
  </conditionalFormatting>
  <conditionalFormatting sqref="H3:H6">
    <cfRule type="containsText" dxfId="146" priority="83" operator="containsText" text="Regular">
      <formula>NOT(ISERROR(SEARCH("Regular",H3)))</formula>
    </cfRule>
    <cfRule type="containsText" dxfId="145" priority="84" operator="containsText" text="Ruim">
      <formula>NOT(ISERROR(SEARCH("Ruim",H3)))</formula>
    </cfRule>
    <cfRule type="containsText" dxfId="144" priority="85" operator="containsText" text="Péssimo">
      <formula>NOT(ISERROR(SEARCH("Péssimo",H3)))</formula>
    </cfRule>
  </conditionalFormatting>
  <conditionalFormatting sqref="H3:J6">
    <cfRule type="containsText" dxfId="143" priority="42" operator="containsText" text="Boa">
      <formula>NOT(ISERROR(SEARCH("Boa",H3)))</formula>
    </cfRule>
  </conditionalFormatting>
  <conditionalFormatting sqref="H2:L6">
    <cfRule type="containsText" dxfId="142" priority="21" operator="containsText" text="Ótima">
      <formula>NOT(ISERROR(SEARCH("Ótima",H2)))</formula>
    </cfRule>
  </conditionalFormatting>
  <conditionalFormatting sqref="I2:I6">
    <cfRule type="containsText" dxfId="141" priority="68" operator="containsText" text="Regular">
      <formula>NOT(ISERROR(SEARCH("Regular",I2)))</formula>
    </cfRule>
    <cfRule type="containsText" dxfId="140" priority="69" operator="containsText" text="Ruim">
      <formula>NOT(ISERROR(SEARCH("Ruim",I2)))</formula>
    </cfRule>
    <cfRule type="containsText" dxfId="139" priority="70" operator="containsText" text="Péssimo">
      <formula>NOT(ISERROR(SEARCH("Péssimo",I2)))</formula>
    </cfRule>
  </conditionalFormatting>
  <conditionalFormatting sqref="I2:J2">
    <cfRule type="containsText" dxfId="138" priority="37" operator="containsText" text="Boa">
      <formula>NOT(ISERROR(SEARCH("Boa",I2)))</formula>
    </cfRule>
  </conditionalFormatting>
  <conditionalFormatting sqref="J2">
    <cfRule type="containsText" dxfId="137" priority="38" operator="containsText" text="Regular">
      <formula>NOT(ISERROR(SEARCH("Regular",J2)))</formula>
    </cfRule>
    <cfRule type="containsText" dxfId="136" priority="39" operator="containsText" text="Ruim">
      <formula>NOT(ISERROR(SEARCH("Ruim",J2)))</formula>
    </cfRule>
    <cfRule type="containsText" dxfId="135" priority="40" operator="containsText" text="Péssimo">
      <formula>NOT(ISERROR(SEARCH("Péssimo",J2)))</formula>
    </cfRule>
  </conditionalFormatting>
  <conditionalFormatting sqref="J3:J6">
    <cfRule type="containsText" dxfId="134" priority="43" operator="containsText" text="Regular">
      <formula>NOT(ISERROR(SEARCH("Regular",J3)))</formula>
    </cfRule>
    <cfRule type="containsText" dxfId="133" priority="44" operator="containsText" text="Ruim">
      <formula>NOT(ISERROR(SEARCH("Ruim",J3)))</formula>
    </cfRule>
    <cfRule type="containsText" dxfId="132" priority="45" operator="containsText" text="Péssimo">
      <formula>NOT(ISERROR(SEARCH("Péssimo",J3)))</formula>
    </cfRule>
  </conditionalFormatting>
  <conditionalFormatting sqref="K2:L6">
    <cfRule type="containsText" dxfId="131" priority="22" operator="containsText" text="Boa">
      <formula>NOT(ISERROR(SEARCH("Boa",K2)))</formula>
    </cfRule>
    <cfRule type="containsText" dxfId="130" priority="23" operator="containsText" text="Regular">
      <formula>NOT(ISERROR(SEARCH("Regular",K2)))</formula>
    </cfRule>
    <cfRule type="containsText" dxfId="129" priority="24" operator="containsText" text="Ruim">
      <formula>NOT(ISERROR(SEARCH("Ruim",K2)))</formula>
    </cfRule>
    <cfRule type="containsText" dxfId="128" priority="25" operator="containsText" text="Péssimo">
      <formula>NOT(ISERROR(SEARCH("Péssimo",K2)))</formula>
    </cfRule>
  </conditionalFormatting>
  <hyperlinks>
    <hyperlink ref="C2" r:id="rId1" display="https://observandoosrios.sosma.org.br/grupo/1216/solar-floresta-fossil" xr:uid="{9386E1A9-E252-42C5-8711-08BB98926BCF}"/>
  </hyperlinks>
  <pageMargins left="0.511811024" right="0.511811024" top="0.78740157499999996" bottom="0.78740157499999996" header="0.31496062000000002" footer="0.3149606200000000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L24"/>
  <sheetViews>
    <sheetView workbookViewId="0">
      <selection activeCell="A2" sqref="A2:A11"/>
    </sheetView>
  </sheetViews>
  <sheetFormatPr defaultColWidth="9.1796875" defaultRowHeight="13" x14ac:dyDescent="0.3"/>
  <cols>
    <col min="1" max="1" width="14.81640625" style="28" bestFit="1" customWidth="1"/>
    <col min="2" max="2" width="14.81640625" style="56" bestFit="1" customWidth="1"/>
    <col min="3" max="3" width="39.7265625" style="28" bestFit="1" customWidth="1"/>
    <col min="4" max="4" width="26.1796875" style="28" bestFit="1" customWidth="1"/>
    <col min="5" max="5" width="11.1796875" style="28" bestFit="1" customWidth="1"/>
    <col min="6" max="6" width="12.26953125" style="28" customWidth="1"/>
    <col min="7" max="16384" width="9.1796875" style="28"/>
  </cols>
  <sheetData>
    <row r="1" spans="1:12" x14ac:dyDescent="0.3">
      <c r="A1" s="33" t="s">
        <v>0</v>
      </c>
      <c r="B1" s="33" t="s">
        <v>1</v>
      </c>
      <c r="C1" s="33" t="s">
        <v>2</v>
      </c>
      <c r="D1" s="33" t="s">
        <v>251</v>
      </c>
      <c r="E1" s="169" t="s">
        <v>254</v>
      </c>
      <c r="F1" s="33" t="s">
        <v>287</v>
      </c>
      <c r="G1" s="33"/>
      <c r="H1" s="58" t="s">
        <v>4</v>
      </c>
      <c r="I1" s="218">
        <v>2024</v>
      </c>
      <c r="J1" s="218"/>
      <c r="K1" s="218">
        <v>2025</v>
      </c>
      <c r="L1" s="218"/>
    </row>
    <row r="2" spans="1:12" x14ac:dyDescent="0.3">
      <c r="A2" s="219" t="s">
        <v>50</v>
      </c>
      <c r="B2" s="29" t="s">
        <v>51</v>
      </c>
      <c r="C2" s="177" t="s">
        <v>52</v>
      </c>
      <c r="D2" s="29" t="s">
        <v>176</v>
      </c>
      <c r="E2" s="35" t="s">
        <v>6</v>
      </c>
      <c r="F2" s="35" t="s">
        <v>6</v>
      </c>
      <c r="H2" s="59" t="s">
        <v>8</v>
      </c>
      <c r="I2" s="60">
        <f>COUNTIF(E2:E120,"Ótima")</f>
        <v>0</v>
      </c>
      <c r="J2" s="61">
        <f>I2/$I$7</f>
        <v>0</v>
      </c>
      <c r="K2" s="60">
        <f>COUNTIF($F$2:$F$120,"Ótima")</f>
        <v>0</v>
      </c>
      <c r="L2" s="61">
        <f>K2/K7</f>
        <v>0</v>
      </c>
    </row>
    <row r="3" spans="1:12" x14ac:dyDescent="0.3">
      <c r="A3" s="219"/>
      <c r="B3" s="29" t="s">
        <v>51</v>
      </c>
      <c r="C3" s="177" t="s">
        <v>53</v>
      </c>
      <c r="D3" s="29" t="s">
        <v>289</v>
      </c>
      <c r="E3" s="35" t="s">
        <v>5</v>
      </c>
      <c r="F3" s="35" t="s">
        <v>5</v>
      </c>
      <c r="H3" s="56" t="s">
        <v>7</v>
      </c>
      <c r="I3" s="62">
        <f>COUNTIF(E2:E120,"Boa")</f>
        <v>1</v>
      </c>
      <c r="J3" s="63">
        <f>I3/I7</f>
        <v>0.1</v>
      </c>
      <c r="K3" s="62">
        <f>COUNTIF($F$2:$F$120,"Boa")</f>
        <v>0</v>
      </c>
      <c r="L3" s="63">
        <f>K3/K7</f>
        <v>0</v>
      </c>
    </row>
    <row r="4" spans="1:12" x14ac:dyDescent="0.3">
      <c r="A4" s="219"/>
      <c r="B4" s="29" t="s">
        <v>51</v>
      </c>
      <c r="C4" s="177" t="s">
        <v>54</v>
      </c>
      <c r="D4" s="29" t="s">
        <v>176</v>
      </c>
      <c r="E4" s="35" t="s">
        <v>6</v>
      </c>
      <c r="F4" s="35" t="s">
        <v>6</v>
      </c>
      <c r="H4" s="56" t="s">
        <v>6</v>
      </c>
      <c r="I4" s="65">
        <f>COUNTIF(E2:E120,"Regular")</f>
        <v>8</v>
      </c>
      <c r="J4" s="67">
        <f>I4/I7</f>
        <v>0.8</v>
      </c>
      <c r="K4" s="65">
        <f>COUNTIF($F$2:$F$120,"Regular")</f>
        <v>9</v>
      </c>
      <c r="L4" s="67">
        <f>K4/K7</f>
        <v>0.9</v>
      </c>
    </row>
    <row r="5" spans="1:12" x14ac:dyDescent="0.3">
      <c r="A5" s="219"/>
      <c r="B5" s="29" t="s">
        <v>177</v>
      </c>
      <c r="C5" s="177" t="s">
        <v>178</v>
      </c>
      <c r="D5" s="29" t="s">
        <v>179</v>
      </c>
      <c r="E5" s="35" t="s">
        <v>6</v>
      </c>
      <c r="F5" s="35" t="s">
        <v>6</v>
      </c>
      <c r="H5" s="56" t="s">
        <v>5</v>
      </c>
      <c r="I5" s="68">
        <f>COUNTIF(E2:E120,"Ruim")</f>
        <v>1</v>
      </c>
      <c r="J5" s="76">
        <f>I5/I7</f>
        <v>0.1</v>
      </c>
      <c r="K5" s="68">
        <f>COUNTIF($F$2:$F$120,"Ruim")</f>
        <v>1</v>
      </c>
      <c r="L5" s="76">
        <f>K5/K7</f>
        <v>0.1</v>
      </c>
    </row>
    <row r="6" spans="1:12" x14ac:dyDescent="0.3">
      <c r="A6" s="219"/>
      <c r="B6" s="29" t="s">
        <v>50</v>
      </c>
      <c r="C6" s="177" t="s">
        <v>55</v>
      </c>
      <c r="D6" s="29" t="s">
        <v>180</v>
      </c>
      <c r="E6" s="35" t="s">
        <v>6</v>
      </c>
      <c r="F6" s="35" t="s">
        <v>6</v>
      </c>
      <c r="H6" s="70" t="s">
        <v>10</v>
      </c>
      <c r="I6" s="70">
        <f>COUNTIF(E2:E120,"Péssima")</f>
        <v>0</v>
      </c>
      <c r="J6" s="71">
        <f>I6/I7</f>
        <v>0</v>
      </c>
      <c r="K6" s="70">
        <f>COUNTIF($F$2:$F$120,"Péssima")</f>
        <v>0</v>
      </c>
      <c r="L6" s="71">
        <f>K6/K7</f>
        <v>0</v>
      </c>
    </row>
    <row r="7" spans="1:12" x14ac:dyDescent="0.3">
      <c r="A7" s="219"/>
      <c r="B7" s="29" t="s">
        <v>50</v>
      </c>
      <c r="C7" s="177" t="s">
        <v>56</v>
      </c>
      <c r="D7" s="29" t="s">
        <v>181</v>
      </c>
      <c r="E7" s="35" t="s">
        <v>6</v>
      </c>
      <c r="F7" s="35" t="s">
        <v>6</v>
      </c>
      <c r="H7" s="38" t="s">
        <v>9</v>
      </c>
      <c r="I7" s="38">
        <f>SUM(I2:I6)</f>
        <v>10</v>
      </c>
      <c r="J7" s="73">
        <f>SUM(J2:J6)</f>
        <v>1</v>
      </c>
      <c r="K7" s="74">
        <f>SUM(K2:K6)</f>
        <v>10</v>
      </c>
      <c r="L7" s="73">
        <f>SUM(L2:L6)</f>
        <v>1</v>
      </c>
    </row>
    <row r="8" spans="1:12" x14ac:dyDescent="0.3">
      <c r="A8" s="219"/>
      <c r="B8" s="29" t="s">
        <v>50</v>
      </c>
      <c r="C8" s="177" t="s">
        <v>57</v>
      </c>
      <c r="D8" s="29" t="s">
        <v>182</v>
      </c>
      <c r="E8" s="35" t="s">
        <v>6</v>
      </c>
      <c r="F8" s="35" t="s">
        <v>6</v>
      </c>
    </row>
    <row r="9" spans="1:12" x14ac:dyDescent="0.3">
      <c r="A9" s="219"/>
      <c r="B9" s="29" t="s">
        <v>50</v>
      </c>
      <c r="C9" s="177" t="s">
        <v>58</v>
      </c>
      <c r="D9" s="29" t="s">
        <v>182</v>
      </c>
      <c r="E9" s="35" t="s">
        <v>6</v>
      </c>
      <c r="F9" s="35" t="s">
        <v>6</v>
      </c>
    </row>
    <row r="10" spans="1:12" x14ac:dyDescent="0.3">
      <c r="A10" s="219"/>
      <c r="B10" s="29" t="s">
        <v>50</v>
      </c>
      <c r="C10" s="177" t="s">
        <v>183</v>
      </c>
      <c r="D10" s="29" t="s">
        <v>184</v>
      </c>
      <c r="E10" s="35" t="s">
        <v>7</v>
      </c>
      <c r="F10" s="35" t="s">
        <v>6</v>
      </c>
    </row>
    <row r="11" spans="1:12" x14ac:dyDescent="0.3">
      <c r="A11" s="219"/>
      <c r="B11" s="29" t="s">
        <v>50</v>
      </c>
      <c r="C11" s="177" t="s">
        <v>59</v>
      </c>
      <c r="D11" s="29" t="s">
        <v>185</v>
      </c>
      <c r="E11" s="35" t="s">
        <v>6</v>
      </c>
      <c r="F11" s="35" t="s">
        <v>6</v>
      </c>
    </row>
    <row r="12" spans="1:12" x14ac:dyDescent="0.3">
      <c r="A12" s="35"/>
      <c r="B12" s="29"/>
      <c r="C12" s="54"/>
      <c r="D12" s="29"/>
      <c r="E12" s="35"/>
      <c r="F12" s="35"/>
    </row>
    <row r="13" spans="1:12" x14ac:dyDescent="0.3">
      <c r="A13" s="35"/>
      <c r="B13" s="35"/>
      <c r="C13" s="54"/>
      <c r="D13" s="54"/>
      <c r="E13" s="54"/>
      <c r="F13" s="54"/>
    </row>
    <row r="14" spans="1:12" x14ac:dyDescent="0.3">
      <c r="A14" s="35"/>
      <c r="B14" s="35"/>
      <c r="C14" s="54"/>
      <c r="D14" s="54"/>
      <c r="E14" s="54"/>
      <c r="F14" s="54"/>
    </row>
    <row r="15" spans="1:12" x14ac:dyDescent="0.3">
      <c r="A15" s="54"/>
      <c r="B15" s="35"/>
      <c r="C15" s="54"/>
      <c r="D15" s="54"/>
      <c r="E15" s="54"/>
      <c r="F15" s="54"/>
    </row>
    <row r="16" spans="1:12" x14ac:dyDescent="0.3">
      <c r="A16" s="54"/>
      <c r="B16" s="35"/>
      <c r="C16" s="54"/>
      <c r="D16" s="54"/>
      <c r="E16" s="54"/>
      <c r="F16" s="54"/>
    </row>
    <row r="17" spans="1:6" x14ac:dyDescent="0.3">
      <c r="A17" s="54"/>
      <c r="B17" s="35"/>
      <c r="C17" s="54"/>
      <c r="D17" s="54"/>
      <c r="E17" s="54"/>
      <c r="F17" s="54"/>
    </row>
    <row r="18" spans="1:6" x14ac:dyDescent="0.3">
      <c r="A18" s="54"/>
      <c r="B18" s="35"/>
      <c r="C18" s="54"/>
      <c r="D18" s="54"/>
      <c r="E18" s="54"/>
      <c r="F18" s="54"/>
    </row>
    <row r="19" spans="1:6" x14ac:dyDescent="0.3">
      <c r="A19" s="54"/>
      <c r="B19" s="35"/>
      <c r="C19" s="54"/>
      <c r="D19" s="54"/>
      <c r="E19" s="54"/>
      <c r="F19" s="54"/>
    </row>
    <row r="20" spans="1:6" x14ac:dyDescent="0.3">
      <c r="A20" s="54"/>
      <c r="B20" s="35"/>
      <c r="C20" s="54"/>
      <c r="D20" s="54"/>
      <c r="E20" s="54"/>
      <c r="F20" s="54"/>
    </row>
    <row r="21" spans="1:6" x14ac:dyDescent="0.3">
      <c r="A21" s="54"/>
      <c r="B21" s="35"/>
      <c r="C21" s="54"/>
      <c r="D21" s="54"/>
      <c r="E21" s="54"/>
      <c r="F21" s="54"/>
    </row>
    <row r="22" spans="1:6" x14ac:dyDescent="0.3">
      <c r="A22" s="54"/>
      <c r="B22" s="35"/>
      <c r="C22" s="54"/>
      <c r="D22" s="54"/>
      <c r="E22" s="54"/>
      <c r="F22" s="54"/>
    </row>
    <row r="23" spans="1:6" x14ac:dyDescent="0.3">
      <c r="A23" s="54"/>
      <c r="B23" s="35"/>
      <c r="C23" s="54"/>
      <c r="D23" s="54"/>
      <c r="E23" s="54"/>
      <c r="F23" s="54"/>
    </row>
    <row r="24" spans="1:6" x14ac:dyDescent="0.3">
      <c r="A24" s="54"/>
      <c r="B24" s="35"/>
      <c r="C24" s="54"/>
      <c r="D24" s="54"/>
      <c r="E24" s="54"/>
      <c r="F24" s="54"/>
    </row>
  </sheetData>
  <sheetProtection algorithmName="SHA-512" hashValue="CJTi7Q9IARpLlNWsfBcWX7RR+po/ILsUkpBubSQU3NZJYDmrbH0+E+ijuBfJJCdoMTvpcQSgRjL9gbW62Kn2jw==" saltValue="zBnFaz55u5Kc2pQv69jKig==" spinCount="100000" sheet="1" objects="1" scenarios="1" selectLockedCells="1" selectUnlockedCells="1"/>
  <mergeCells count="3">
    <mergeCell ref="I1:J1"/>
    <mergeCell ref="K1:L1"/>
    <mergeCell ref="A2:A11"/>
  </mergeCells>
  <conditionalFormatting sqref="E2:F12">
    <cfRule type="containsText" dxfId="127" priority="1" operator="containsText" text="Ótima">
      <formula>NOT(ISERROR(SEARCH("Ótima",E2)))</formula>
    </cfRule>
    <cfRule type="containsText" dxfId="126" priority="2" operator="containsText" text="Boa">
      <formula>NOT(ISERROR(SEARCH("Boa",E2)))</formula>
    </cfRule>
    <cfRule type="containsText" dxfId="125" priority="3" operator="containsText" text="Regular">
      <formula>NOT(ISERROR(SEARCH("Regular",E2)))</formula>
    </cfRule>
    <cfRule type="containsText" dxfId="124" priority="4" operator="containsText" text="Ruim">
      <formula>NOT(ISERROR(SEARCH("Ruim",E2)))</formula>
    </cfRule>
    <cfRule type="containsText" dxfId="123" priority="5" operator="containsText" text="Péssima">
      <formula>NOT(ISERROR(SEARCH("Péssima",E2)))</formula>
    </cfRule>
  </conditionalFormatting>
  <conditionalFormatting sqref="H2">
    <cfRule type="containsText" dxfId="122" priority="87" operator="containsText" text="Boa">
      <formula>NOT(ISERROR(SEARCH("Boa",H2)))</formula>
    </cfRule>
    <cfRule type="containsText" dxfId="121" priority="88" operator="containsText" text="Regular">
      <formula>NOT(ISERROR(SEARCH("Regular",H2)))</formula>
    </cfRule>
    <cfRule type="containsText" dxfId="120" priority="89" operator="containsText" text="Ruim">
      <formula>NOT(ISERROR(SEARCH("Ruim",H2)))</formula>
    </cfRule>
    <cfRule type="containsText" dxfId="119" priority="90" operator="containsText" text="Péssima">
      <formula>NOT(ISERROR(SEARCH("Péssima",H2)))</formula>
    </cfRule>
  </conditionalFormatting>
  <conditionalFormatting sqref="H3:H6">
    <cfRule type="containsText" dxfId="118" priority="82" operator="containsText" text="Boa">
      <formula>NOT(ISERROR(SEARCH("Boa",H3)))</formula>
    </cfRule>
    <cfRule type="containsText" dxfId="117" priority="83" operator="containsText" text="Regular">
      <formula>NOT(ISERROR(SEARCH("Regular",H3)))</formula>
    </cfRule>
    <cfRule type="containsText" dxfId="116" priority="84" operator="containsText" text="Ruim">
      <formula>NOT(ISERROR(SEARCH("Ruim",H3)))</formula>
    </cfRule>
    <cfRule type="containsText" dxfId="115" priority="85" operator="containsText" text="Péssimo">
      <formula>NOT(ISERROR(SEARCH("Péssimo",H3)))</formula>
    </cfRule>
  </conditionalFormatting>
  <conditionalFormatting sqref="H2:L6">
    <cfRule type="containsText" dxfId="114" priority="21" operator="containsText" text="Ótima">
      <formula>NOT(ISERROR(SEARCH("Ótima",H2)))</formula>
    </cfRule>
  </conditionalFormatting>
  <conditionalFormatting sqref="I2:L6">
    <cfRule type="containsText" dxfId="113" priority="22" operator="containsText" text="Boa">
      <formula>NOT(ISERROR(SEARCH("Boa",I2)))</formula>
    </cfRule>
    <cfRule type="containsText" dxfId="112" priority="23" operator="containsText" text="Regular">
      <formula>NOT(ISERROR(SEARCH("Regular",I2)))</formula>
    </cfRule>
    <cfRule type="containsText" dxfId="111" priority="24" operator="containsText" text="Ruim">
      <formula>NOT(ISERROR(SEARCH("Ruim",I2)))</formula>
    </cfRule>
    <cfRule type="containsText" dxfId="110" priority="25" operator="containsText" text="Péssimo">
      <formula>NOT(ISERROR(SEARCH("Péssimo",I2)))</formula>
    </cfRule>
  </conditionalFormatting>
  <hyperlinks>
    <hyperlink ref="C2" r:id="rId1" display="https://observandoosrios.sosma.org.br/grupo/1283/projeto-piabanha-1" xr:uid="{740C2248-01D5-4610-97EA-63D2B97FAF3B}"/>
    <hyperlink ref="C3" r:id="rId2" display="https://observandoosrios.sosma.org.br/grupo/1284/projeto-piabanha-2" xr:uid="{E9834BB4-F6EF-4D84-BC04-4319FA76A298}"/>
    <hyperlink ref="C4" r:id="rId3" display="https://observandoosrios.sosma.org.br/grupo/1285/projeto-piabanha-3" xr:uid="{DF4178F9-B5A7-4242-8E78-3C9A15ECF8DE}"/>
    <hyperlink ref="C5" r:id="rId4" display="https://observandoosrios.sosma.org.br/grupo/1339/ifrj-paracambi-2" xr:uid="{E43DAA3A-5313-4C9E-9274-A2A9C6A65B7C}"/>
    <hyperlink ref="C6" r:id="rId5" display="https://observandoosrios.sosma.org.br/grupo/998/ifrj-mamigos" xr:uid="{FAB94EDA-7AD7-4BD3-8C2E-E524A098CF77}"/>
    <hyperlink ref="C7" r:id="rId6" display="https://observandoosrios.sosma.org.br/grupo/1292/parque-estadual-do-grajau" xr:uid="{2F0230CD-917D-43DB-8AA9-2226047F1627}"/>
    <hyperlink ref="C8" r:id="rId7" display="https://observandoosrios.sosma.org.br/grupo/1015/rio-do-rio-2" xr:uid="{48273AA0-5687-460F-9017-83DCDB0E2488}"/>
    <hyperlink ref="C9" r:id="rId8" display="https://observandoosrios.sosma.org.br/grupo/1289/rio-do-rio-3" xr:uid="{F0439162-E6BF-43CB-9A22-576379BE494A}"/>
    <hyperlink ref="C10" r:id="rId9" display="https://observandoosrios.sosma.org.br/grupo/1001/tuas" xr:uid="{330987BF-65BA-4288-8898-3731A410710A}"/>
    <hyperlink ref="C11" r:id="rId10" display="https://observandoosrios.sosma.org.br/grupo/1006/voluntarios-pnt-rio-tijuca" xr:uid="{ABD3C639-CCBE-4A53-A5EB-BC4BBCB238DB}"/>
  </hyperlinks>
  <pageMargins left="0.511811024" right="0.511811024" top="0.78740157499999996" bottom="0.78740157499999996" header="0.31496062000000002" footer="0.31496062000000002"/>
  <drawing r:id="rId1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L7"/>
  <sheetViews>
    <sheetView workbookViewId="0">
      <selection activeCell="A2" sqref="A2:A4"/>
    </sheetView>
  </sheetViews>
  <sheetFormatPr defaultColWidth="9.1796875" defaultRowHeight="13" x14ac:dyDescent="0.3"/>
  <cols>
    <col min="1" max="1" width="20.7265625" style="54" bestFit="1" customWidth="1"/>
    <col min="2" max="2" width="13" style="35" bestFit="1" customWidth="1"/>
    <col min="3" max="3" width="33.453125" style="54" bestFit="1" customWidth="1"/>
    <col min="4" max="4" width="26.1796875" style="54" bestFit="1" customWidth="1"/>
    <col min="5" max="5" width="11.1796875" style="54" bestFit="1" customWidth="1"/>
    <col min="6" max="6" width="13.1796875" style="54" customWidth="1"/>
    <col min="7" max="16384" width="9.1796875" style="28"/>
  </cols>
  <sheetData>
    <row r="1" spans="1:12" x14ac:dyDescent="0.3">
      <c r="A1" s="33" t="s">
        <v>0</v>
      </c>
      <c r="B1" s="33" t="s">
        <v>1</v>
      </c>
      <c r="C1" s="33" t="s">
        <v>2</v>
      </c>
      <c r="D1" s="33" t="s">
        <v>251</v>
      </c>
      <c r="E1" s="169" t="s">
        <v>254</v>
      </c>
      <c r="F1" s="33" t="s">
        <v>287</v>
      </c>
      <c r="G1" s="33"/>
      <c r="H1" s="58" t="s">
        <v>4</v>
      </c>
      <c r="I1" s="218">
        <v>2024</v>
      </c>
      <c r="J1" s="218"/>
      <c r="K1" s="218">
        <v>2025</v>
      </c>
      <c r="L1" s="218"/>
    </row>
    <row r="2" spans="1:12" x14ac:dyDescent="0.3">
      <c r="A2" s="219" t="s">
        <v>60</v>
      </c>
      <c r="B2" s="29" t="s">
        <v>136</v>
      </c>
      <c r="C2" s="177" t="s">
        <v>137</v>
      </c>
      <c r="D2" s="29" t="s">
        <v>186</v>
      </c>
      <c r="E2" s="54" t="s">
        <v>6</v>
      </c>
      <c r="F2" s="54" t="s">
        <v>6</v>
      </c>
      <c r="H2" s="59" t="s">
        <v>8</v>
      </c>
      <c r="I2" s="60">
        <f>COUNTIF(E2:E120,"Ótima")</f>
        <v>0</v>
      </c>
      <c r="J2" s="61">
        <f>I2/$I$7</f>
        <v>0</v>
      </c>
      <c r="K2" s="60">
        <f>COUNTIF($F$2:$F$120,"Ótima")</f>
        <v>0</v>
      </c>
      <c r="L2" s="61">
        <f>K2/K7</f>
        <v>0</v>
      </c>
    </row>
    <row r="3" spans="1:12" x14ac:dyDescent="0.3">
      <c r="A3" s="219"/>
      <c r="B3" s="29" t="s">
        <v>187</v>
      </c>
      <c r="C3" s="177" t="s">
        <v>188</v>
      </c>
      <c r="D3" s="29" t="s">
        <v>189</v>
      </c>
      <c r="E3" s="54" t="s">
        <v>6</v>
      </c>
      <c r="F3" s="54" t="s">
        <v>6</v>
      </c>
      <c r="H3" s="56" t="s">
        <v>7</v>
      </c>
      <c r="I3" s="62">
        <f>COUNTIF(E2:E120,"Boa")</f>
        <v>0</v>
      </c>
      <c r="J3" s="64">
        <f>I3/I7</f>
        <v>0</v>
      </c>
      <c r="K3" s="62">
        <f>COUNTIF($F$2:$F$120,"Boa")</f>
        <v>0</v>
      </c>
      <c r="L3" s="64">
        <f>K3/K7</f>
        <v>0</v>
      </c>
    </row>
    <row r="4" spans="1:12" x14ac:dyDescent="0.3">
      <c r="A4" s="219"/>
      <c r="B4" s="29" t="s">
        <v>61</v>
      </c>
      <c r="C4" s="177" t="s">
        <v>62</v>
      </c>
      <c r="D4" s="29" t="s">
        <v>294</v>
      </c>
      <c r="E4" s="54" t="s">
        <v>6</v>
      </c>
      <c r="F4" s="54" t="s">
        <v>6</v>
      </c>
      <c r="H4" s="56" t="s">
        <v>6</v>
      </c>
      <c r="I4" s="65">
        <f>COUNTIF(E2:E120,"Regular")</f>
        <v>3</v>
      </c>
      <c r="J4" s="67">
        <f>I4/I7</f>
        <v>1</v>
      </c>
      <c r="K4" s="65">
        <f>COUNTIF($F$2:$F$120,"Regular")</f>
        <v>3</v>
      </c>
      <c r="L4" s="67">
        <f>K4/K7</f>
        <v>1</v>
      </c>
    </row>
    <row r="5" spans="1:12" x14ac:dyDescent="0.3">
      <c r="A5" s="35"/>
      <c r="B5" s="54"/>
      <c r="D5" s="171"/>
      <c r="H5" s="56" t="s">
        <v>5</v>
      </c>
      <c r="I5" s="68">
        <f>COUNTIF(E2:E120,"Ruim")</f>
        <v>0</v>
      </c>
      <c r="J5" s="69">
        <f>I5/I7</f>
        <v>0</v>
      </c>
      <c r="K5" s="68">
        <f>COUNTIF($F$2:$F$120,"Ruim")</f>
        <v>0</v>
      </c>
      <c r="L5" s="69">
        <f>K5/K7</f>
        <v>0</v>
      </c>
    </row>
    <row r="6" spans="1:12" x14ac:dyDescent="0.3">
      <c r="A6" s="35"/>
      <c r="H6" s="70" t="s">
        <v>10</v>
      </c>
      <c r="I6" s="70">
        <f>COUNTIF(E2:E120,"Péssima")</f>
        <v>0</v>
      </c>
      <c r="J6" s="71">
        <f>I6/I7</f>
        <v>0</v>
      </c>
      <c r="K6" s="70">
        <f>COUNTIF($F$2:$F$120,"Péssima")</f>
        <v>0</v>
      </c>
      <c r="L6" s="71">
        <f>K6/K7</f>
        <v>0</v>
      </c>
    </row>
    <row r="7" spans="1:12" x14ac:dyDescent="0.3">
      <c r="A7" s="35"/>
      <c r="H7" s="38" t="s">
        <v>9</v>
      </c>
      <c r="I7" s="38">
        <f>SUM(I2:I6)</f>
        <v>3</v>
      </c>
      <c r="J7" s="73">
        <f>SUM(J2:J6)</f>
        <v>1</v>
      </c>
      <c r="K7" s="74">
        <f>SUM(K2:K6)</f>
        <v>3</v>
      </c>
      <c r="L7" s="73">
        <f>SUM(L2:L6)</f>
        <v>1</v>
      </c>
    </row>
  </sheetData>
  <sheetProtection algorithmName="SHA-512" hashValue="8QiwAdW6RndcCVcl9UKyo80YUI4uqHWkqyJC3cq4ZxStA3n/Ago6cgaWwwAk2hoDLNbaJdK73Xd+fHZbxkNf4g==" saltValue="+HfqrxZxQna8N9KuU9nxDA==" spinCount="100000" sheet="1" objects="1" scenarios="1" selectLockedCells="1" selectUnlockedCells="1"/>
  <mergeCells count="3">
    <mergeCell ref="I1:J1"/>
    <mergeCell ref="K1:L1"/>
    <mergeCell ref="A2:A4"/>
  </mergeCells>
  <conditionalFormatting sqref="E2:F5">
    <cfRule type="containsText" dxfId="109" priority="1" operator="containsText" text="Ótima">
      <formula>NOT(ISERROR(SEARCH("Ótima",E2)))</formula>
    </cfRule>
    <cfRule type="containsText" dxfId="108" priority="2" operator="containsText" text="Boa">
      <formula>NOT(ISERROR(SEARCH("Boa",E2)))</formula>
    </cfRule>
    <cfRule type="containsText" dxfId="107" priority="3" operator="containsText" text="Regular">
      <formula>NOT(ISERROR(SEARCH("Regular",E2)))</formula>
    </cfRule>
    <cfRule type="containsText" dxfId="106" priority="4" operator="containsText" text="Ruim">
      <formula>NOT(ISERROR(SEARCH("Ruim",E2)))</formula>
    </cfRule>
    <cfRule type="containsText" dxfId="105" priority="5" operator="containsText" text="Péssima">
      <formula>NOT(ISERROR(SEARCH("Péssima",E2)))</formula>
    </cfRule>
  </conditionalFormatting>
  <conditionalFormatting sqref="H2">
    <cfRule type="containsText" dxfId="104" priority="92" operator="containsText" text="Boa">
      <formula>NOT(ISERROR(SEARCH("Boa",H2)))</formula>
    </cfRule>
    <cfRule type="containsText" dxfId="103" priority="93" operator="containsText" text="Regular">
      <formula>NOT(ISERROR(SEARCH("Regular",H2)))</formula>
    </cfRule>
    <cfRule type="containsText" dxfId="102" priority="94" operator="containsText" text="Ruim">
      <formula>NOT(ISERROR(SEARCH("Ruim",H2)))</formula>
    </cfRule>
    <cfRule type="containsText" dxfId="101" priority="95" operator="containsText" text="Péssima">
      <formula>NOT(ISERROR(SEARCH("Péssima",H2)))</formula>
    </cfRule>
  </conditionalFormatting>
  <conditionalFormatting sqref="H3:H6">
    <cfRule type="containsText" dxfId="100" priority="87" operator="containsText" text="Boa">
      <formula>NOT(ISERROR(SEARCH("Boa",H3)))</formula>
    </cfRule>
    <cfRule type="containsText" dxfId="99" priority="88" operator="containsText" text="Regular">
      <formula>NOT(ISERROR(SEARCH("Regular",H3)))</formula>
    </cfRule>
    <cfRule type="containsText" dxfId="98" priority="89" operator="containsText" text="Ruim">
      <formula>NOT(ISERROR(SEARCH("Ruim",H3)))</formula>
    </cfRule>
    <cfRule type="containsText" dxfId="97" priority="90" operator="containsText" text="Péssimo">
      <formula>NOT(ISERROR(SEARCH("Péssimo",H3)))</formula>
    </cfRule>
  </conditionalFormatting>
  <conditionalFormatting sqref="H2:L6">
    <cfRule type="containsText" dxfId="96" priority="26" operator="containsText" text="Ótima">
      <formula>NOT(ISERROR(SEARCH("Ótima",H2)))</formula>
    </cfRule>
  </conditionalFormatting>
  <conditionalFormatting sqref="I2:L6">
    <cfRule type="containsText" dxfId="95" priority="27" operator="containsText" text="Boa">
      <formula>NOT(ISERROR(SEARCH("Boa",I2)))</formula>
    </cfRule>
    <cfRule type="containsText" dxfId="94" priority="28" operator="containsText" text="Regular">
      <formula>NOT(ISERROR(SEARCH("Regular",I2)))</formula>
    </cfRule>
    <cfRule type="containsText" dxfId="93" priority="29" operator="containsText" text="Ruim">
      <formula>NOT(ISERROR(SEARCH("Ruim",I2)))</formula>
    </cfRule>
    <cfRule type="containsText" dxfId="92" priority="30" operator="containsText" text="Péssimo">
      <formula>NOT(ISERROR(SEARCH("Péssimo",I2)))</formula>
    </cfRule>
  </conditionalFormatting>
  <hyperlinks>
    <hyperlink ref="C2" r:id="rId1" display="https://observandoosrios.sosma.org.br/grupo/1168/grupo-guarairas" xr:uid="{9179182D-238B-48E4-8448-CADD36E52837}"/>
    <hyperlink ref="C3" r:id="rId2" display="https://observandoosrios.sosma.org.br/grupo/1161/solar-ferreiro-torto" xr:uid="{FDAB3D19-C7D1-4808-B3B8-198A8733E3B4}"/>
    <hyperlink ref="C4" r:id="rId3" display="https://observandoosrios.sosma.org.br/grupo/1163/gamboa-do-jaguaribe" xr:uid="{8A2FE41C-2852-4BE8-AE87-0A866209ECA1}"/>
  </hyperlinks>
  <pageMargins left="0.511811024" right="0.511811024" top="0.78740157499999996" bottom="0.78740157499999996" header="0.31496062000000002" footer="0.31496062000000002"/>
  <drawing r:id="rId4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L12"/>
  <sheetViews>
    <sheetView workbookViewId="0">
      <selection activeCell="A2" sqref="A2:A6"/>
    </sheetView>
  </sheetViews>
  <sheetFormatPr defaultColWidth="9.1796875" defaultRowHeight="13" x14ac:dyDescent="0.3"/>
  <cols>
    <col min="1" max="1" width="20.7265625" style="28" bestFit="1" customWidth="1"/>
    <col min="2" max="2" width="15.1796875" style="56" bestFit="1" customWidth="1"/>
    <col min="3" max="3" width="38.7265625" style="28" customWidth="1"/>
    <col min="4" max="4" width="26.1796875" style="28" bestFit="1" customWidth="1"/>
    <col min="5" max="5" width="11.1796875" style="28" bestFit="1" customWidth="1"/>
    <col min="6" max="6" width="11.26953125" style="28" customWidth="1"/>
    <col min="7" max="9" width="9.1796875" style="28"/>
    <col min="10" max="10" width="10.453125" style="28" bestFit="1" customWidth="1"/>
    <col min="11" max="16384" width="9.1796875" style="28"/>
  </cols>
  <sheetData>
    <row r="1" spans="1:12" x14ac:dyDescent="0.3">
      <c r="A1" s="33" t="s">
        <v>0</v>
      </c>
      <c r="B1" s="33" t="s">
        <v>1</v>
      </c>
      <c r="C1" s="33" t="s">
        <v>2</v>
      </c>
      <c r="D1" s="33" t="s">
        <v>251</v>
      </c>
      <c r="E1" s="169" t="s">
        <v>254</v>
      </c>
      <c r="F1" s="33" t="s">
        <v>287</v>
      </c>
      <c r="G1" s="33"/>
      <c r="H1" s="58" t="s">
        <v>4</v>
      </c>
      <c r="I1" s="218">
        <v>2024</v>
      </c>
      <c r="J1" s="218"/>
      <c r="K1" s="218">
        <v>2025</v>
      </c>
      <c r="L1" s="218"/>
    </row>
    <row r="2" spans="1:12" x14ac:dyDescent="0.3">
      <c r="A2" s="219" t="s">
        <v>63</v>
      </c>
      <c r="B2" s="29" t="s">
        <v>64</v>
      </c>
      <c r="C2" s="177" t="s">
        <v>65</v>
      </c>
      <c r="D2" s="29" t="s">
        <v>190</v>
      </c>
      <c r="E2" s="35" t="s">
        <v>6</v>
      </c>
      <c r="F2" s="35" t="s">
        <v>6</v>
      </c>
      <c r="H2" s="59" t="s">
        <v>8</v>
      </c>
      <c r="I2" s="60">
        <f>COUNTIF(E2:E120,"Ótima")</f>
        <v>0</v>
      </c>
      <c r="J2" s="61">
        <f>I2/$I$7</f>
        <v>0</v>
      </c>
      <c r="K2" s="60">
        <f>COUNTIF($F$2:$F$120,"Ótima")</f>
        <v>0</v>
      </c>
      <c r="L2" s="61">
        <f>K2/K7</f>
        <v>0</v>
      </c>
    </row>
    <row r="3" spans="1:12" x14ac:dyDescent="0.3">
      <c r="A3" s="219"/>
      <c r="B3" s="29" t="s">
        <v>64</v>
      </c>
      <c r="C3" s="177" t="s">
        <v>66</v>
      </c>
      <c r="D3" s="29" t="s">
        <v>191</v>
      </c>
      <c r="E3" s="35" t="s">
        <v>6</v>
      </c>
      <c r="F3" s="35" t="s">
        <v>6</v>
      </c>
      <c r="H3" s="56" t="s">
        <v>7</v>
      </c>
      <c r="I3" s="62">
        <f>COUNTIF(E2:E120,"Boa")</f>
        <v>1</v>
      </c>
      <c r="J3" s="64">
        <f>I3/I7</f>
        <v>0.2</v>
      </c>
      <c r="K3" s="62">
        <f>COUNTIF($F$2:$F$120,"Boa")</f>
        <v>0</v>
      </c>
      <c r="L3" s="64">
        <f>K3/K7</f>
        <v>0</v>
      </c>
    </row>
    <row r="4" spans="1:12" x14ac:dyDescent="0.3">
      <c r="A4" s="219"/>
      <c r="B4" s="29" t="s">
        <v>67</v>
      </c>
      <c r="C4" s="177" t="s">
        <v>268</v>
      </c>
      <c r="D4" s="29" t="s">
        <v>192</v>
      </c>
      <c r="E4" s="35" t="s">
        <v>6</v>
      </c>
      <c r="F4" s="35" t="s">
        <v>6</v>
      </c>
      <c r="H4" s="56" t="s">
        <v>6</v>
      </c>
      <c r="I4" s="65">
        <f>COUNTIF(E2:E120,"Regular")</f>
        <v>4</v>
      </c>
      <c r="J4" s="67">
        <f>I4/I7</f>
        <v>0.8</v>
      </c>
      <c r="K4" s="65">
        <f>COUNTIF($F$2:$F$120,"Regular")</f>
        <v>5</v>
      </c>
      <c r="L4" s="67">
        <f>K4/K7</f>
        <v>1</v>
      </c>
    </row>
    <row r="5" spans="1:12" ht="14.25" customHeight="1" x14ac:dyDescent="0.3">
      <c r="A5" s="219"/>
      <c r="B5" s="29" t="s">
        <v>67</v>
      </c>
      <c r="C5" s="177" t="s">
        <v>193</v>
      </c>
      <c r="D5" s="29" t="s">
        <v>192</v>
      </c>
      <c r="E5" s="35" t="s">
        <v>6</v>
      </c>
      <c r="F5" s="35" t="s">
        <v>6</v>
      </c>
      <c r="H5" s="56" t="s">
        <v>5</v>
      </c>
      <c r="I5" s="68">
        <f>COUNTIF(E2:E120,"Ruim")</f>
        <v>0</v>
      </c>
      <c r="J5" s="76">
        <f>I5/I7</f>
        <v>0</v>
      </c>
      <c r="K5" s="68">
        <f>COUNTIF($F$2:$F$120,"Ruim")</f>
        <v>0</v>
      </c>
      <c r="L5" s="76">
        <f>K5/K7</f>
        <v>0</v>
      </c>
    </row>
    <row r="6" spans="1:12" x14ac:dyDescent="0.3">
      <c r="A6" s="219"/>
      <c r="B6" s="29" t="s">
        <v>68</v>
      </c>
      <c r="C6" s="177" t="s">
        <v>69</v>
      </c>
      <c r="D6" s="29" t="s">
        <v>69</v>
      </c>
      <c r="E6" s="35" t="s">
        <v>7</v>
      </c>
      <c r="F6" s="35" t="s">
        <v>6</v>
      </c>
      <c r="H6" s="70" t="s">
        <v>10</v>
      </c>
      <c r="I6" s="70">
        <f>COUNTIF(E2:E120,"Péssima")</f>
        <v>0</v>
      </c>
      <c r="J6" s="71">
        <f>I6/I7</f>
        <v>0</v>
      </c>
      <c r="K6" s="70">
        <f>COUNTIF($F$2:$F$120,"Péssima")</f>
        <v>0</v>
      </c>
      <c r="L6" s="71">
        <f>K6/K7</f>
        <v>0</v>
      </c>
    </row>
    <row r="7" spans="1:12" x14ac:dyDescent="0.3">
      <c r="A7" s="35"/>
      <c r="B7" s="87"/>
      <c r="D7" s="87"/>
      <c r="E7" s="35"/>
      <c r="F7" s="35"/>
      <c r="H7" s="38" t="s">
        <v>9</v>
      </c>
      <c r="I7" s="38">
        <f>SUM(I2:I6)</f>
        <v>5</v>
      </c>
      <c r="J7" s="73">
        <f>SUM(J2:J6)</f>
        <v>1</v>
      </c>
      <c r="K7" s="74">
        <f>SUM(K2:K6)</f>
        <v>5</v>
      </c>
      <c r="L7" s="73">
        <f>SUM(L2:L6)</f>
        <v>1</v>
      </c>
    </row>
    <row r="8" spans="1:12" x14ac:dyDescent="0.3">
      <c r="A8" s="35"/>
      <c r="B8" s="87"/>
      <c r="D8" s="87"/>
      <c r="E8" s="35"/>
      <c r="F8" s="35"/>
    </row>
    <row r="9" spans="1:12" x14ac:dyDescent="0.3">
      <c r="A9" s="35"/>
      <c r="B9" s="87"/>
      <c r="D9" s="87"/>
      <c r="E9" s="35"/>
      <c r="F9" s="35"/>
    </row>
    <row r="10" spans="1:12" x14ac:dyDescent="0.3">
      <c r="A10" s="35"/>
      <c r="B10" s="29"/>
      <c r="C10" s="29"/>
      <c r="D10" s="29"/>
      <c r="E10" s="35"/>
      <c r="F10" s="35"/>
    </row>
    <row r="11" spans="1:12" x14ac:dyDescent="0.3">
      <c r="A11" s="75"/>
    </row>
    <row r="12" spans="1:12" x14ac:dyDescent="0.3">
      <c r="A12" s="56"/>
    </row>
  </sheetData>
  <sheetProtection algorithmName="SHA-512" hashValue="0CdESGShRxEhlrOEQw4SEIw6s9aLVk1Ho8cNI/TuzhCWSrTmCTWrkTu+ZF90xHCTHML0mqKGnS6w1tlcmjCbwQ==" saltValue="/EAIpBpe53Px62z0zmzoWA==" spinCount="100000" sheet="1" objects="1" scenarios="1" selectLockedCells="1" selectUnlockedCells="1"/>
  <mergeCells count="3">
    <mergeCell ref="I1:J1"/>
    <mergeCell ref="K1:L1"/>
    <mergeCell ref="A2:A6"/>
  </mergeCells>
  <conditionalFormatting sqref="E2:F10">
    <cfRule type="containsText" dxfId="91" priority="1" operator="containsText" text="Ótima">
      <formula>NOT(ISERROR(SEARCH("Ótima",E2)))</formula>
    </cfRule>
    <cfRule type="containsText" dxfId="90" priority="2" operator="containsText" text="Boa">
      <formula>NOT(ISERROR(SEARCH("Boa",E2)))</formula>
    </cfRule>
    <cfRule type="containsText" dxfId="89" priority="3" operator="containsText" text="Regular">
      <formula>NOT(ISERROR(SEARCH("Regular",E2)))</formula>
    </cfRule>
    <cfRule type="containsText" dxfId="88" priority="4" operator="containsText" text="Ruim">
      <formula>NOT(ISERROR(SEARCH("Ruim",E2)))</formula>
    </cfRule>
    <cfRule type="containsText" dxfId="87" priority="5" operator="containsText" text="Péssima">
      <formula>NOT(ISERROR(SEARCH("Péssima",E2)))</formula>
    </cfRule>
  </conditionalFormatting>
  <conditionalFormatting sqref="H2">
    <cfRule type="containsText" dxfId="86" priority="87" operator="containsText" text="Boa">
      <formula>NOT(ISERROR(SEARCH("Boa",H2)))</formula>
    </cfRule>
    <cfRule type="containsText" dxfId="85" priority="88" operator="containsText" text="Regular">
      <formula>NOT(ISERROR(SEARCH("Regular",H2)))</formula>
    </cfRule>
    <cfRule type="containsText" dxfId="84" priority="89" operator="containsText" text="Ruim">
      <formula>NOT(ISERROR(SEARCH("Ruim",H2)))</formula>
    </cfRule>
    <cfRule type="containsText" dxfId="83" priority="90" operator="containsText" text="Péssima">
      <formula>NOT(ISERROR(SEARCH("Péssima",H2)))</formula>
    </cfRule>
  </conditionalFormatting>
  <conditionalFormatting sqref="H3:H6">
    <cfRule type="containsText" dxfId="82" priority="82" operator="containsText" text="Boa">
      <formula>NOT(ISERROR(SEARCH("Boa",H3)))</formula>
    </cfRule>
    <cfRule type="containsText" dxfId="81" priority="83" operator="containsText" text="Regular">
      <formula>NOT(ISERROR(SEARCH("Regular",H3)))</formula>
    </cfRule>
    <cfRule type="containsText" dxfId="80" priority="84" operator="containsText" text="Ruim">
      <formula>NOT(ISERROR(SEARCH("Ruim",H3)))</formula>
    </cfRule>
    <cfRule type="containsText" dxfId="79" priority="85" operator="containsText" text="Péssimo">
      <formula>NOT(ISERROR(SEARCH("Péssimo",H3)))</formula>
    </cfRule>
  </conditionalFormatting>
  <conditionalFormatting sqref="H2:L6">
    <cfRule type="containsText" dxfId="78" priority="21" operator="containsText" text="Ótima">
      <formula>NOT(ISERROR(SEARCH("Ótima",H2)))</formula>
    </cfRule>
  </conditionalFormatting>
  <conditionalFormatting sqref="I2:L6">
    <cfRule type="containsText" dxfId="77" priority="22" operator="containsText" text="Boa">
      <formula>NOT(ISERROR(SEARCH("Boa",I2)))</formula>
    </cfRule>
    <cfRule type="containsText" dxfId="76" priority="23" operator="containsText" text="Regular">
      <formula>NOT(ISERROR(SEARCH("Regular",I2)))</formula>
    </cfRule>
    <cfRule type="containsText" dxfId="75" priority="24" operator="containsText" text="Ruim">
      <formula>NOT(ISERROR(SEARCH("Ruim",I2)))</formula>
    </cfRule>
    <cfRule type="containsText" dxfId="74" priority="25" operator="containsText" text="Péssimo">
      <formula>NOT(ISERROR(SEARCH("Péssimo",I2)))</formula>
    </cfRule>
  </conditionalFormatting>
  <hyperlinks>
    <hyperlink ref="C2" r:id="rId1" display="https://observandoosrios.sosma.org.br/grupo/1171/grupo-sos-bacia-do-gravatai" xr:uid="{222E2FA8-46EA-455F-83AF-F7B63C8EA203}"/>
    <hyperlink ref="C3" r:id="rId2" display="https://observandoosrios.sosma.org.br/grupo/1293/sos-bacia-rio-gravatai" xr:uid="{B5CCBFB7-250A-4F4F-B2D6-783C9157FBC5}"/>
    <hyperlink ref="C4" r:id="rId3" display="https://observandoosrios.sosma.org.br/grupo/1172/arroio-da-direita" xr:uid="{9E3471CB-CFF9-4B53-8336-59AE806492BD}"/>
    <hyperlink ref="C5" r:id="rId4" display="https://observandoosrios.sosma.org.br/grupo/1184/eetqaw-escola-estadual-tecnica-affonso-wolf" xr:uid="{1B543A6A-F95D-4CBE-A4E8-77BD9F53895B}"/>
    <hyperlink ref="C6" r:id="rId5" display="https://observandoosrios.sosma.org.br/grupo/1287/arroio-serraria" xr:uid="{7E28787E-38B5-4280-92DB-5CD52A2B2BD2}"/>
  </hyperlinks>
  <pageMargins left="0.511811024" right="0.511811024" top="0.78740157499999996" bottom="0.78740157499999996" header="0.31496062000000002" footer="0.31496062000000002"/>
  <drawing r:id="rId6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L10"/>
  <sheetViews>
    <sheetView zoomScaleNormal="100" workbookViewId="0">
      <selection activeCell="A2" sqref="A2:A5"/>
    </sheetView>
  </sheetViews>
  <sheetFormatPr defaultColWidth="9.1796875" defaultRowHeight="13" x14ac:dyDescent="0.3"/>
  <cols>
    <col min="1" max="1" width="20.7265625" style="28" bestFit="1" customWidth="1"/>
    <col min="2" max="2" width="13.54296875" style="56" bestFit="1" customWidth="1"/>
    <col min="3" max="3" width="37.26953125" style="28" bestFit="1" customWidth="1"/>
    <col min="4" max="4" width="26.1796875" style="28" bestFit="1" customWidth="1"/>
    <col min="5" max="5" width="11.1796875" style="28" bestFit="1" customWidth="1"/>
    <col min="6" max="6" width="10.7265625" style="28" customWidth="1"/>
    <col min="7" max="16384" width="9.1796875" style="28"/>
  </cols>
  <sheetData>
    <row r="1" spans="1:12" x14ac:dyDescent="0.3">
      <c r="A1" s="33" t="s">
        <v>0</v>
      </c>
      <c r="B1" s="33" t="s">
        <v>1</v>
      </c>
      <c r="C1" s="33" t="s">
        <v>2</v>
      </c>
      <c r="D1" s="33" t="s">
        <v>251</v>
      </c>
      <c r="E1" s="169" t="s">
        <v>254</v>
      </c>
      <c r="F1" s="33" t="s">
        <v>287</v>
      </c>
      <c r="G1" s="33"/>
      <c r="H1" s="58" t="s">
        <v>4</v>
      </c>
      <c r="I1" s="218">
        <v>2024</v>
      </c>
      <c r="J1" s="218"/>
      <c r="K1" s="218">
        <v>2025</v>
      </c>
      <c r="L1" s="218"/>
    </row>
    <row r="2" spans="1:12" x14ac:dyDescent="0.3">
      <c r="A2" s="219" t="s">
        <v>70</v>
      </c>
      <c r="B2" s="29" t="s">
        <v>71</v>
      </c>
      <c r="C2" s="172" t="s">
        <v>72</v>
      </c>
      <c r="D2" s="29" t="s">
        <v>290</v>
      </c>
      <c r="E2" s="35" t="s">
        <v>5</v>
      </c>
      <c r="F2" s="35" t="s">
        <v>6</v>
      </c>
      <c r="H2" s="59" t="s">
        <v>8</v>
      </c>
      <c r="I2" s="60">
        <f>COUNTIF(E2:E120,"Ótima")</f>
        <v>0</v>
      </c>
      <c r="J2" s="61">
        <f>I2/$I$7</f>
        <v>0</v>
      </c>
      <c r="K2" s="60">
        <f>COUNTIF($F$2:$F$120,"Ótima")</f>
        <v>0</v>
      </c>
      <c r="L2" s="61">
        <f>K2/K7</f>
        <v>0</v>
      </c>
    </row>
    <row r="3" spans="1:12" x14ac:dyDescent="0.3">
      <c r="A3" s="219"/>
      <c r="B3" s="29" t="s">
        <v>71</v>
      </c>
      <c r="C3" s="172" t="s">
        <v>138</v>
      </c>
      <c r="D3" s="29" t="s">
        <v>194</v>
      </c>
      <c r="E3" s="35" t="s">
        <v>6</v>
      </c>
      <c r="F3" s="35" t="s">
        <v>6</v>
      </c>
      <c r="H3" s="56" t="s">
        <v>7</v>
      </c>
      <c r="I3" s="62">
        <f>COUNTIF(E2:E120,"Boa")</f>
        <v>0</v>
      </c>
      <c r="J3" s="63">
        <f>I3/I7</f>
        <v>0</v>
      </c>
      <c r="K3" s="62">
        <f>COUNTIF($F$2:$F$120,"Boa")</f>
        <v>0</v>
      </c>
      <c r="L3" s="63">
        <f>K3/K7</f>
        <v>0</v>
      </c>
    </row>
    <row r="4" spans="1:12" x14ac:dyDescent="0.3">
      <c r="A4" s="219"/>
      <c r="B4" s="29" t="s">
        <v>71</v>
      </c>
      <c r="C4" s="172" t="s">
        <v>139</v>
      </c>
      <c r="D4" s="29" t="s">
        <v>195</v>
      </c>
      <c r="E4" s="35" t="s">
        <v>5</v>
      </c>
      <c r="F4" s="35" t="s">
        <v>5</v>
      </c>
      <c r="H4" s="56" t="s">
        <v>6</v>
      </c>
      <c r="I4" s="65">
        <f>COUNTIF(E2:E120,"Regular")</f>
        <v>2</v>
      </c>
      <c r="J4" s="67">
        <f>I4/I7</f>
        <v>0.5</v>
      </c>
      <c r="K4" s="65">
        <f>COUNTIF($F$2:$F$120,"Regular")</f>
        <v>3</v>
      </c>
      <c r="L4" s="66">
        <f>K4/K7</f>
        <v>0.75</v>
      </c>
    </row>
    <row r="5" spans="1:12" x14ac:dyDescent="0.3">
      <c r="A5" s="219"/>
      <c r="B5" s="29" t="s">
        <v>71</v>
      </c>
      <c r="C5" s="172" t="s">
        <v>140</v>
      </c>
      <c r="D5" s="29" t="s">
        <v>196</v>
      </c>
      <c r="E5" s="35" t="s">
        <v>6</v>
      </c>
      <c r="F5" s="35" t="s">
        <v>6</v>
      </c>
      <c r="H5" s="56" t="s">
        <v>5</v>
      </c>
      <c r="I5" s="68">
        <f>COUNTIF(E2:E120,"Ruim")</f>
        <v>2</v>
      </c>
      <c r="J5" s="76">
        <f>I5/I7</f>
        <v>0.5</v>
      </c>
      <c r="K5" s="68">
        <f>COUNTIF($F$2:$F$120,"Ruim")</f>
        <v>1</v>
      </c>
      <c r="L5" s="69">
        <f>K5/K7</f>
        <v>0.25</v>
      </c>
    </row>
    <row r="6" spans="1:12" x14ac:dyDescent="0.3">
      <c r="A6" s="35"/>
      <c r="B6" s="29"/>
      <c r="C6" s="54"/>
      <c r="D6" s="29"/>
      <c r="E6" s="35"/>
      <c r="F6" s="35"/>
      <c r="H6" s="70" t="s">
        <v>10</v>
      </c>
      <c r="I6" s="70">
        <f>COUNTIF(E2:E120,"Péssima")</f>
        <v>0</v>
      </c>
      <c r="J6" s="71">
        <f>I6/I7</f>
        <v>0</v>
      </c>
      <c r="K6" s="70">
        <f>COUNTIF($F$2:$F$120,"Péssima")</f>
        <v>0</v>
      </c>
      <c r="L6" s="71">
        <f>K6/K7</f>
        <v>0</v>
      </c>
    </row>
    <row r="7" spans="1:12" x14ac:dyDescent="0.3">
      <c r="A7" s="35"/>
      <c r="B7" s="29"/>
      <c r="C7" s="54"/>
      <c r="D7" s="29"/>
      <c r="E7" s="35"/>
      <c r="F7" s="35"/>
      <c r="H7" s="38" t="s">
        <v>9</v>
      </c>
      <c r="I7" s="38">
        <f>SUM(I2:I6)</f>
        <v>4</v>
      </c>
      <c r="J7" s="73">
        <f>SUM(J2:J6)</f>
        <v>1</v>
      </c>
      <c r="K7" s="74">
        <f>SUM(K2:K6)</f>
        <v>4</v>
      </c>
      <c r="L7" s="73">
        <f>SUM(L2:L6)</f>
        <v>1</v>
      </c>
    </row>
    <row r="8" spans="1:12" x14ac:dyDescent="0.3">
      <c r="A8" s="35"/>
      <c r="B8" s="87"/>
      <c r="D8" s="87"/>
      <c r="E8" s="35"/>
      <c r="F8" s="35"/>
    </row>
    <row r="9" spans="1:12" x14ac:dyDescent="0.3">
      <c r="A9" s="35"/>
      <c r="B9" s="87"/>
      <c r="D9" s="87"/>
      <c r="E9" s="35"/>
      <c r="F9" s="35"/>
    </row>
    <row r="10" spans="1:12" x14ac:dyDescent="0.3">
      <c r="A10" s="35"/>
      <c r="B10" s="87"/>
      <c r="D10" s="87"/>
      <c r="E10" s="35"/>
      <c r="F10" s="35"/>
    </row>
  </sheetData>
  <sheetProtection algorithmName="SHA-512" hashValue="cgAfaPcg/X8gCNC5qamfU29WyOBMQUNUtAOq0okzatc/QIQb9Nk1AY7pgrTGAxvniGLhZIxs3u6VRh5cyOyjAA==" saltValue="PLwoIqPX2Yre79Rmo5qOQQ==" spinCount="100000" sheet="1" objects="1" scenarios="1" selectLockedCells="1" selectUnlockedCells="1"/>
  <mergeCells count="3">
    <mergeCell ref="I1:J1"/>
    <mergeCell ref="K1:L1"/>
    <mergeCell ref="A2:A5"/>
  </mergeCells>
  <conditionalFormatting sqref="E2:F10">
    <cfRule type="containsText" dxfId="73" priority="1" operator="containsText" text="Ótima">
      <formula>NOT(ISERROR(SEARCH("Ótima",E2)))</formula>
    </cfRule>
    <cfRule type="containsText" dxfId="72" priority="2" operator="containsText" text="Boa">
      <formula>NOT(ISERROR(SEARCH("Boa",E2)))</formula>
    </cfRule>
    <cfRule type="containsText" dxfId="71" priority="3" operator="containsText" text="Regular">
      <formula>NOT(ISERROR(SEARCH("Regular",E2)))</formula>
    </cfRule>
    <cfRule type="containsText" dxfId="70" priority="4" operator="containsText" text="Ruim">
      <formula>NOT(ISERROR(SEARCH("Ruim",E2)))</formula>
    </cfRule>
    <cfRule type="containsText" dxfId="69" priority="5" operator="containsText" text="Péssima">
      <formula>NOT(ISERROR(SEARCH("Péssima",E2)))</formula>
    </cfRule>
  </conditionalFormatting>
  <conditionalFormatting sqref="H2">
    <cfRule type="containsText" dxfId="68" priority="87" operator="containsText" text="Boa">
      <formula>NOT(ISERROR(SEARCH("Boa",H2)))</formula>
    </cfRule>
    <cfRule type="containsText" dxfId="67" priority="88" operator="containsText" text="Regular">
      <formula>NOT(ISERROR(SEARCH("Regular",H2)))</formula>
    </cfRule>
    <cfRule type="containsText" dxfId="66" priority="89" operator="containsText" text="Ruim">
      <formula>NOT(ISERROR(SEARCH("Ruim",H2)))</formula>
    </cfRule>
    <cfRule type="containsText" dxfId="65" priority="90" operator="containsText" text="Péssima">
      <formula>NOT(ISERROR(SEARCH("Péssima",H2)))</formula>
    </cfRule>
  </conditionalFormatting>
  <conditionalFormatting sqref="H3:H6">
    <cfRule type="containsText" dxfId="64" priority="82" operator="containsText" text="Boa">
      <formula>NOT(ISERROR(SEARCH("Boa",H3)))</formula>
    </cfRule>
    <cfRule type="containsText" dxfId="63" priority="83" operator="containsText" text="Regular">
      <formula>NOT(ISERROR(SEARCH("Regular",H3)))</formula>
    </cfRule>
    <cfRule type="containsText" dxfId="62" priority="84" operator="containsText" text="Ruim">
      <formula>NOT(ISERROR(SEARCH("Ruim",H3)))</formula>
    </cfRule>
    <cfRule type="containsText" dxfId="61" priority="85" operator="containsText" text="Péssimo">
      <formula>NOT(ISERROR(SEARCH("Péssimo",H3)))</formula>
    </cfRule>
  </conditionalFormatting>
  <conditionalFormatting sqref="H2:L6">
    <cfRule type="containsText" dxfId="60" priority="21" operator="containsText" text="Ótima">
      <formula>NOT(ISERROR(SEARCH("Ótima",H2)))</formula>
    </cfRule>
  </conditionalFormatting>
  <conditionalFormatting sqref="I2:L6">
    <cfRule type="containsText" dxfId="59" priority="22" operator="containsText" text="Boa">
      <formula>NOT(ISERROR(SEARCH("Boa",I2)))</formula>
    </cfRule>
    <cfRule type="containsText" dxfId="58" priority="23" operator="containsText" text="Regular">
      <formula>NOT(ISERROR(SEARCH("Regular",I2)))</formula>
    </cfRule>
    <cfRule type="containsText" dxfId="57" priority="24" operator="containsText" text="Ruim">
      <formula>NOT(ISERROR(SEARCH("Ruim",I2)))</formula>
    </cfRule>
    <cfRule type="containsText" dxfId="56" priority="25" operator="containsText" text="Péssimo">
      <formula>NOT(ISERROR(SEARCH("Péssimo",I2)))</formula>
    </cfRule>
  </conditionalFormatting>
  <hyperlinks>
    <hyperlink ref="C2" r:id="rId1" display="https://observandoosrios.sosma.org.br/grupo/1094/capivari" xr:uid="{5E4377F9-B46D-4116-B457-9E3A3FF83672}"/>
    <hyperlink ref="C3" r:id="rId2" display="https://observandoosrios.sosma.org.br/grupo/1093/ee-virgilio-varzea" xr:uid="{705F85CA-395A-4AD1-8BAC-FC55B8E9878B}"/>
    <hyperlink ref="C4" r:id="rId3" display="https://observandoosrios.sosma.org.br/grupo/1095/ee-virgilio-varzea-2" xr:uid="{C9815148-8C4C-459B-9BB0-D3A3203D144F}"/>
    <hyperlink ref="C5" r:id="rId4" display="https://observandoosrios.sosma.org.br/grupo/1259/escola-do-futuro-ebm-mancio-costa" xr:uid="{9D9AE83E-C503-4023-909A-DD45970AAD59}"/>
  </hyperlinks>
  <pageMargins left="0.511811024" right="0.511811024" top="0.78740157499999996" bottom="0.78740157499999996" header="0.31496062000000002" footer="0.31496062000000002"/>
  <drawing r:id="rId5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L67"/>
  <sheetViews>
    <sheetView workbookViewId="0">
      <pane ySplit="1" topLeftCell="A46" activePane="bottomLeft" state="frozen"/>
      <selection pane="bottomLeft" activeCell="A2" sqref="A2:A59"/>
    </sheetView>
  </sheetViews>
  <sheetFormatPr defaultColWidth="9.1796875" defaultRowHeight="13" x14ac:dyDescent="0.3"/>
  <cols>
    <col min="1" max="1" width="10.7265625" style="54" bestFit="1" customWidth="1"/>
    <col min="2" max="2" width="19.1796875" style="35" bestFit="1" customWidth="1"/>
    <col min="3" max="3" width="43.54296875" style="54" bestFit="1" customWidth="1"/>
    <col min="4" max="4" width="41" style="54" bestFit="1" customWidth="1"/>
    <col min="5" max="5" width="12.54296875" style="54" customWidth="1"/>
    <col min="6" max="6" width="11.81640625" style="54" customWidth="1"/>
    <col min="7" max="7" width="8.81640625" style="28" customWidth="1"/>
    <col min="8" max="8" width="11.7265625" style="28" customWidth="1"/>
    <col min="9" max="9" width="9.1796875" style="28"/>
    <col min="10" max="10" width="10.26953125" style="28" customWidth="1"/>
    <col min="11" max="11" width="12.7265625" style="28" customWidth="1"/>
    <col min="12" max="16384" width="9.1796875" style="28"/>
  </cols>
  <sheetData>
    <row r="1" spans="1:12" x14ac:dyDescent="0.3">
      <c r="A1" s="33" t="s">
        <v>0</v>
      </c>
      <c r="B1" s="33" t="s">
        <v>1</v>
      </c>
      <c r="C1" s="33" t="s">
        <v>2</v>
      </c>
      <c r="D1" s="33" t="s">
        <v>251</v>
      </c>
      <c r="E1" s="169" t="s">
        <v>254</v>
      </c>
      <c r="F1" s="33" t="s">
        <v>287</v>
      </c>
      <c r="G1" s="33"/>
      <c r="H1" s="58" t="s">
        <v>4</v>
      </c>
      <c r="I1" s="218">
        <v>2024</v>
      </c>
      <c r="J1" s="218"/>
      <c r="K1" s="218">
        <v>2025</v>
      </c>
      <c r="L1" s="218"/>
    </row>
    <row r="2" spans="1:12" x14ac:dyDescent="0.3">
      <c r="A2" s="219" t="s">
        <v>81</v>
      </c>
      <c r="B2" s="29" t="s">
        <v>82</v>
      </c>
      <c r="C2" s="177" t="s">
        <v>83</v>
      </c>
      <c r="D2" s="29" t="s">
        <v>201</v>
      </c>
      <c r="E2" s="54" t="s">
        <v>6</v>
      </c>
      <c r="F2" s="54" t="s">
        <v>6</v>
      </c>
      <c r="H2" s="59" t="s">
        <v>8</v>
      </c>
      <c r="I2" s="60">
        <f>COUNTIF(E2:E120,"Ótima")</f>
        <v>0</v>
      </c>
      <c r="J2" s="61">
        <f>I2/$I$7</f>
        <v>0</v>
      </c>
      <c r="K2" s="60">
        <f>COUNTIF($F$2:$F$120,"Ótima")</f>
        <v>0</v>
      </c>
      <c r="L2" s="61">
        <f>K2/K7</f>
        <v>0</v>
      </c>
    </row>
    <row r="3" spans="1:12" x14ac:dyDescent="0.3">
      <c r="A3" s="219"/>
      <c r="B3" s="29" t="s">
        <v>84</v>
      </c>
      <c r="C3" s="177" t="s">
        <v>85</v>
      </c>
      <c r="D3" s="29" t="s">
        <v>176</v>
      </c>
      <c r="E3" s="54" t="s">
        <v>6</v>
      </c>
      <c r="F3" s="54" t="s">
        <v>6</v>
      </c>
      <c r="H3" s="56" t="s">
        <v>7</v>
      </c>
      <c r="I3" s="62">
        <f>COUNTIF(E2:E120,"Boa")</f>
        <v>3</v>
      </c>
      <c r="J3" s="64">
        <f>I3/I7</f>
        <v>5.1724137931034482E-2</v>
      </c>
      <c r="K3" s="62">
        <f>COUNTIF($F$2:$F$120,"Boa")</f>
        <v>2</v>
      </c>
      <c r="L3" s="64">
        <f>K3/K7</f>
        <v>3.4482758620689655E-2</v>
      </c>
    </row>
    <row r="4" spans="1:12" x14ac:dyDescent="0.3">
      <c r="A4" s="219"/>
      <c r="B4" s="29" t="s">
        <v>84</v>
      </c>
      <c r="C4" s="177" t="s">
        <v>86</v>
      </c>
      <c r="D4" s="29" t="s">
        <v>176</v>
      </c>
      <c r="E4" s="54" t="s">
        <v>6</v>
      </c>
      <c r="F4" s="54" t="s">
        <v>6</v>
      </c>
      <c r="H4" s="56" t="s">
        <v>6</v>
      </c>
      <c r="I4" s="65">
        <f>COUNTIF(E2:E120,"Regular")</f>
        <v>39</v>
      </c>
      <c r="J4" s="67">
        <f>I4/I7</f>
        <v>0.67241379310344829</v>
      </c>
      <c r="K4" s="65">
        <f>COUNTIF($F$2:$F$120,"Regular")</f>
        <v>39</v>
      </c>
      <c r="L4" s="67">
        <f>K4/K7</f>
        <v>0.67241379310344829</v>
      </c>
    </row>
    <row r="5" spans="1:12" x14ac:dyDescent="0.3">
      <c r="A5" s="219"/>
      <c r="B5" s="29" t="s">
        <v>203</v>
      </c>
      <c r="C5" s="177" t="s">
        <v>204</v>
      </c>
      <c r="D5" s="29" t="s">
        <v>205</v>
      </c>
      <c r="E5" s="54" t="s">
        <v>5</v>
      </c>
      <c r="F5" s="54" t="s">
        <v>5</v>
      </c>
      <c r="H5" s="56" t="s">
        <v>5</v>
      </c>
      <c r="I5" s="68">
        <f>COUNTIF(E2:E120,"Ruim")</f>
        <v>11</v>
      </c>
      <c r="J5" s="76">
        <f>I5/I7</f>
        <v>0.18965517241379309</v>
      </c>
      <c r="K5" s="68">
        <f>COUNTIF($F$2:$F$120,"Ruim")</f>
        <v>12</v>
      </c>
      <c r="L5" s="76">
        <f>K5/K7</f>
        <v>0.20689655172413793</v>
      </c>
    </row>
    <row r="6" spans="1:12" x14ac:dyDescent="0.3">
      <c r="A6" s="219"/>
      <c r="B6" s="29" t="s">
        <v>87</v>
      </c>
      <c r="C6" s="177" t="s">
        <v>88</v>
      </c>
      <c r="D6" s="29" t="s">
        <v>202</v>
      </c>
      <c r="E6" s="54" t="s">
        <v>6</v>
      </c>
      <c r="F6" s="54" t="s">
        <v>6</v>
      </c>
      <c r="H6" s="70" t="s">
        <v>10</v>
      </c>
      <c r="I6" s="70">
        <f>COUNTIF(E2:E120,"Péssima")</f>
        <v>5</v>
      </c>
      <c r="J6" s="86">
        <f>I6/I7</f>
        <v>8.6206896551724144E-2</v>
      </c>
      <c r="K6" s="70">
        <f>COUNTIF($F$2:$F$120,"Péssima")</f>
        <v>5</v>
      </c>
      <c r="L6" s="86">
        <f>K6/K7</f>
        <v>8.6206896551724144E-2</v>
      </c>
    </row>
    <row r="7" spans="1:12" x14ac:dyDescent="0.3">
      <c r="A7" s="219"/>
      <c r="B7" s="29" t="s">
        <v>89</v>
      </c>
      <c r="C7" s="177" t="s">
        <v>90</v>
      </c>
      <c r="D7" s="29" t="s">
        <v>206</v>
      </c>
      <c r="E7" s="54" t="s">
        <v>6</v>
      </c>
      <c r="F7" s="54" t="s">
        <v>6</v>
      </c>
      <c r="H7" s="38" t="s">
        <v>9</v>
      </c>
      <c r="I7" s="38">
        <f>SUM(I2:I6)</f>
        <v>58</v>
      </c>
      <c r="J7" s="73">
        <f>SUM(J2:J6)</f>
        <v>1</v>
      </c>
      <c r="K7" s="74">
        <f>SUM(K2:K6)</f>
        <v>58</v>
      </c>
      <c r="L7" s="73">
        <f>SUM(L2:L6)</f>
        <v>1</v>
      </c>
    </row>
    <row r="8" spans="1:12" x14ac:dyDescent="0.3">
      <c r="A8" s="219"/>
      <c r="B8" s="29" t="s">
        <v>91</v>
      </c>
      <c r="C8" s="177" t="s">
        <v>207</v>
      </c>
      <c r="D8" s="29" t="s">
        <v>208</v>
      </c>
      <c r="E8" s="54" t="s">
        <v>6</v>
      </c>
      <c r="F8" s="54" t="s">
        <v>6</v>
      </c>
    </row>
    <row r="9" spans="1:12" x14ac:dyDescent="0.3">
      <c r="A9" s="219"/>
      <c r="B9" s="29" t="s">
        <v>91</v>
      </c>
      <c r="C9" s="177" t="s">
        <v>92</v>
      </c>
      <c r="D9" s="29" t="s">
        <v>209</v>
      </c>
      <c r="E9" s="54" t="s">
        <v>6</v>
      </c>
      <c r="F9" s="54" t="s">
        <v>6</v>
      </c>
    </row>
    <row r="10" spans="1:12" x14ac:dyDescent="0.3">
      <c r="A10" s="219"/>
      <c r="B10" s="29" t="s">
        <v>93</v>
      </c>
      <c r="C10" s="177" t="s">
        <v>94</v>
      </c>
      <c r="D10" s="29" t="s">
        <v>176</v>
      </c>
      <c r="E10" s="54" t="s">
        <v>6</v>
      </c>
      <c r="F10" s="54" t="s">
        <v>6</v>
      </c>
    </row>
    <row r="11" spans="1:12" x14ac:dyDescent="0.3">
      <c r="A11" s="219"/>
      <c r="B11" s="29" t="s">
        <v>95</v>
      </c>
      <c r="C11" s="177" t="s">
        <v>96</v>
      </c>
      <c r="D11" s="29" t="s">
        <v>202</v>
      </c>
      <c r="E11" s="54" t="s">
        <v>6</v>
      </c>
      <c r="F11" s="54" t="s">
        <v>5</v>
      </c>
    </row>
    <row r="12" spans="1:12" x14ac:dyDescent="0.3">
      <c r="A12" s="219"/>
      <c r="B12" s="29" t="s">
        <v>97</v>
      </c>
      <c r="C12" s="177" t="s">
        <v>98</v>
      </c>
      <c r="D12" s="29" t="s">
        <v>210</v>
      </c>
      <c r="E12" s="54" t="s">
        <v>6</v>
      </c>
      <c r="F12" s="54" t="s">
        <v>6</v>
      </c>
    </row>
    <row r="13" spans="1:12" x14ac:dyDescent="0.3">
      <c r="A13" s="219"/>
      <c r="B13" s="29" t="s">
        <v>97</v>
      </c>
      <c r="C13" s="177" t="s">
        <v>98</v>
      </c>
      <c r="D13" s="29" t="s">
        <v>211</v>
      </c>
      <c r="E13" s="54" t="s">
        <v>6</v>
      </c>
      <c r="F13" s="54" t="s">
        <v>6</v>
      </c>
    </row>
    <row r="14" spans="1:12" x14ac:dyDescent="0.3">
      <c r="A14" s="219"/>
      <c r="B14" s="29" t="s">
        <v>97</v>
      </c>
      <c r="C14" s="177" t="s">
        <v>99</v>
      </c>
      <c r="D14" s="29" t="s">
        <v>212</v>
      </c>
      <c r="E14" s="54" t="s">
        <v>6</v>
      </c>
      <c r="F14" s="54" t="s">
        <v>6</v>
      </c>
    </row>
    <row r="15" spans="1:12" x14ac:dyDescent="0.3">
      <c r="A15" s="219"/>
      <c r="B15" s="29" t="s">
        <v>97</v>
      </c>
      <c r="C15" s="177" t="s">
        <v>126</v>
      </c>
      <c r="D15" s="29" t="s">
        <v>213</v>
      </c>
      <c r="E15" s="54" t="s">
        <v>5</v>
      </c>
      <c r="F15" s="54" t="s">
        <v>6</v>
      </c>
    </row>
    <row r="16" spans="1:12" x14ac:dyDescent="0.3">
      <c r="A16" s="219"/>
      <c r="B16" s="29" t="s">
        <v>97</v>
      </c>
      <c r="C16" s="177" t="s">
        <v>143</v>
      </c>
      <c r="D16" s="29" t="s">
        <v>214</v>
      </c>
      <c r="E16" s="54" t="s">
        <v>5</v>
      </c>
      <c r="F16" s="54" t="s">
        <v>5</v>
      </c>
    </row>
    <row r="17" spans="1:6" x14ac:dyDescent="0.3">
      <c r="A17" s="219"/>
      <c r="B17" s="29" t="s">
        <v>97</v>
      </c>
      <c r="C17" s="177" t="s">
        <v>127</v>
      </c>
      <c r="D17" s="29" t="s">
        <v>215</v>
      </c>
      <c r="E17" s="54" t="s">
        <v>6</v>
      </c>
      <c r="F17" s="54" t="s">
        <v>6</v>
      </c>
    </row>
    <row r="18" spans="1:6" x14ac:dyDescent="0.3">
      <c r="A18" s="219"/>
      <c r="B18" s="29" t="s">
        <v>97</v>
      </c>
      <c r="C18" s="177" t="s">
        <v>127</v>
      </c>
      <c r="D18" s="29" t="s">
        <v>216</v>
      </c>
      <c r="E18" s="54" t="s">
        <v>6</v>
      </c>
      <c r="F18" s="54" t="s">
        <v>6</v>
      </c>
    </row>
    <row r="19" spans="1:6" x14ac:dyDescent="0.3">
      <c r="A19" s="219"/>
      <c r="B19" s="29" t="s">
        <v>100</v>
      </c>
      <c r="C19" s="177" t="s">
        <v>101</v>
      </c>
      <c r="D19" s="29" t="s">
        <v>217</v>
      </c>
      <c r="E19" s="54" t="s">
        <v>6</v>
      </c>
      <c r="F19" s="54" t="s">
        <v>6</v>
      </c>
    </row>
    <row r="20" spans="1:6" x14ac:dyDescent="0.3">
      <c r="A20" s="219"/>
      <c r="B20" s="29" t="s">
        <v>218</v>
      </c>
      <c r="C20" s="177" t="s">
        <v>219</v>
      </c>
      <c r="D20" s="29" t="s">
        <v>220</v>
      </c>
      <c r="E20" s="54" t="s">
        <v>6</v>
      </c>
      <c r="F20" s="54" t="s">
        <v>6</v>
      </c>
    </row>
    <row r="21" spans="1:6" x14ac:dyDescent="0.3">
      <c r="A21" s="219"/>
      <c r="B21" s="29" t="s">
        <v>102</v>
      </c>
      <c r="C21" s="177" t="s">
        <v>103</v>
      </c>
      <c r="D21" s="29" t="s">
        <v>221</v>
      </c>
      <c r="E21" s="54" t="s">
        <v>6</v>
      </c>
      <c r="F21" s="54" t="s">
        <v>6</v>
      </c>
    </row>
    <row r="22" spans="1:6" x14ac:dyDescent="0.3">
      <c r="A22" s="219"/>
      <c r="B22" s="29" t="s">
        <v>255</v>
      </c>
      <c r="C22" s="177" t="s">
        <v>269</v>
      </c>
      <c r="D22" s="29" t="s">
        <v>202</v>
      </c>
      <c r="E22" s="54" t="s">
        <v>6</v>
      </c>
      <c r="F22" s="54" t="s">
        <v>6</v>
      </c>
    </row>
    <row r="23" spans="1:6" x14ac:dyDescent="0.3">
      <c r="A23" s="219"/>
      <c r="B23" s="29" t="s">
        <v>255</v>
      </c>
      <c r="C23" s="177" t="s">
        <v>256</v>
      </c>
      <c r="D23" s="29" t="s">
        <v>202</v>
      </c>
      <c r="E23" s="54" t="s">
        <v>5</v>
      </c>
      <c r="F23" s="54" t="s">
        <v>5</v>
      </c>
    </row>
    <row r="24" spans="1:6" x14ac:dyDescent="0.3">
      <c r="A24" s="219"/>
      <c r="B24" s="29" t="s">
        <v>104</v>
      </c>
      <c r="C24" s="177" t="s">
        <v>222</v>
      </c>
      <c r="D24" s="29" t="s">
        <v>223</v>
      </c>
      <c r="E24" s="54" t="s">
        <v>6</v>
      </c>
      <c r="F24" s="54" t="s">
        <v>6</v>
      </c>
    </row>
    <row r="25" spans="1:6" x14ac:dyDescent="0.3">
      <c r="A25" s="219"/>
      <c r="B25" s="29" t="s">
        <v>144</v>
      </c>
      <c r="C25" s="177" t="s">
        <v>145</v>
      </c>
      <c r="D25" s="29" t="s">
        <v>224</v>
      </c>
      <c r="E25" s="54" t="s">
        <v>6</v>
      </c>
      <c r="F25" s="54" t="s">
        <v>6</v>
      </c>
    </row>
    <row r="26" spans="1:6" x14ac:dyDescent="0.3">
      <c r="A26" s="219"/>
      <c r="B26" s="29" t="s">
        <v>144</v>
      </c>
      <c r="C26" s="177" t="s">
        <v>146</v>
      </c>
      <c r="D26" s="29" t="s">
        <v>144</v>
      </c>
      <c r="E26" s="54" t="s">
        <v>6</v>
      </c>
      <c r="F26" s="54" t="s">
        <v>6</v>
      </c>
    </row>
    <row r="27" spans="1:6" x14ac:dyDescent="0.3">
      <c r="A27" s="219"/>
      <c r="B27" s="29" t="s">
        <v>105</v>
      </c>
      <c r="C27" s="177" t="s">
        <v>106</v>
      </c>
      <c r="D27" s="29" t="s">
        <v>225</v>
      </c>
      <c r="E27" s="54" t="s">
        <v>7</v>
      </c>
      <c r="F27" s="54" t="s">
        <v>7</v>
      </c>
    </row>
    <row r="28" spans="1:6" x14ac:dyDescent="0.3">
      <c r="A28" s="219"/>
      <c r="B28" s="29" t="s">
        <v>105</v>
      </c>
      <c r="C28" s="177" t="s">
        <v>107</v>
      </c>
      <c r="D28" s="29" t="s">
        <v>202</v>
      </c>
      <c r="E28" s="54" t="s">
        <v>6</v>
      </c>
      <c r="F28" s="54" t="s">
        <v>6</v>
      </c>
    </row>
    <row r="29" spans="1:6" x14ac:dyDescent="0.3">
      <c r="A29" s="219"/>
      <c r="B29" s="29" t="s">
        <v>105</v>
      </c>
      <c r="C29" s="177" t="s">
        <v>108</v>
      </c>
      <c r="D29" s="29" t="s">
        <v>291</v>
      </c>
      <c r="E29" s="54" t="s">
        <v>6</v>
      </c>
      <c r="F29" s="54" t="s">
        <v>6</v>
      </c>
    </row>
    <row r="30" spans="1:6" x14ac:dyDescent="0.3">
      <c r="A30" s="219"/>
      <c r="B30" s="29" t="s">
        <v>105</v>
      </c>
      <c r="C30" s="177" t="s">
        <v>108</v>
      </c>
      <c r="D30" s="29" t="s">
        <v>291</v>
      </c>
      <c r="E30" s="54" t="s">
        <v>6</v>
      </c>
      <c r="F30" s="54" t="s">
        <v>6</v>
      </c>
    </row>
    <row r="31" spans="1:6" x14ac:dyDescent="0.3">
      <c r="A31" s="219"/>
      <c r="B31" s="29" t="s">
        <v>270</v>
      </c>
      <c r="C31" s="177" t="s">
        <v>271</v>
      </c>
      <c r="D31" s="29" t="s">
        <v>202</v>
      </c>
      <c r="E31" s="54" t="s">
        <v>6</v>
      </c>
      <c r="F31" s="54" t="s">
        <v>5</v>
      </c>
    </row>
    <row r="32" spans="1:6" x14ac:dyDescent="0.3">
      <c r="A32" s="219"/>
      <c r="B32" s="29" t="s">
        <v>226</v>
      </c>
      <c r="C32" s="177" t="s">
        <v>227</v>
      </c>
      <c r="D32" s="29" t="s">
        <v>228</v>
      </c>
      <c r="E32" s="54" t="s">
        <v>5</v>
      </c>
      <c r="F32" s="54" t="s">
        <v>5</v>
      </c>
    </row>
    <row r="33" spans="1:6" x14ac:dyDescent="0.3">
      <c r="A33" s="219"/>
      <c r="B33" s="29" t="s">
        <v>109</v>
      </c>
      <c r="C33" s="177" t="s">
        <v>110</v>
      </c>
      <c r="D33" s="29" t="s">
        <v>229</v>
      </c>
      <c r="E33" s="54" t="s">
        <v>10</v>
      </c>
      <c r="F33" s="54" t="s">
        <v>10</v>
      </c>
    </row>
    <row r="34" spans="1:6" x14ac:dyDescent="0.3">
      <c r="A34" s="219"/>
      <c r="B34" s="29" t="s">
        <v>81</v>
      </c>
      <c r="C34" s="177" t="s">
        <v>111</v>
      </c>
      <c r="D34" s="29" t="s">
        <v>230</v>
      </c>
      <c r="E34" s="54" t="s">
        <v>10</v>
      </c>
      <c r="F34" s="54" t="s">
        <v>10</v>
      </c>
    </row>
    <row r="35" spans="1:6" x14ac:dyDescent="0.3">
      <c r="A35" s="219"/>
      <c r="B35" s="29" t="s">
        <v>81</v>
      </c>
      <c r="C35" s="177" t="s">
        <v>112</v>
      </c>
      <c r="D35" s="29" t="s">
        <v>230</v>
      </c>
      <c r="E35" s="54" t="s">
        <v>10</v>
      </c>
      <c r="F35" s="54" t="s">
        <v>10</v>
      </c>
    </row>
    <row r="36" spans="1:6" x14ac:dyDescent="0.3">
      <c r="A36" s="219"/>
      <c r="B36" s="29" t="s">
        <v>81</v>
      </c>
      <c r="C36" s="177" t="s">
        <v>113</v>
      </c>
      <c r="D36" s="29" t="s">
        <v>230</v>
      </c>
      <c r="E36" s="54" t="s">
        <v>10</v>
      </c>
      <c r="F36" s="54" t="s">
        <v>10</v>
      </c>
    </row>
    <row r="37" spans="1:6" x14ac:dyDescent="0.3">
      <c r="A37" s="219"/>
      <c r="B37" s="29" t="s">
        <v>81</v>
      </c>
      <c r="C37" s="177" t="s">
        <v>272</v>
      </c>
      <c r="D37" s="29" t="s">
        <v>273</v>
      </c>
      <c r="E37" s="54" t="s">
        <v>6</v>
      </c>
      <c r="F37" s="54" t="s">
        <v>6</v>
      </c>
    </row>
    <row r="38" spans="1:6" x14ac:dyDescent="0.3">
      <c r="A38" s="219"/>
      <c r="B38" s="29" t="s">
        <v>81</v>
      </c>
      <c r="C38" s="177" t="s">
        <v>274</v>
      </c>
      <c r="D38" s="29" t="s">
        <v>275</v>
      </c>
      <c r="E38" s="54" t="s">
        <v>5</v>
      </c>
      <c r="F38" s="54" t="s">
        <v>5</v>
      </c>
    </row>
    <row r="39" spans="1:6" x14ac:dyDescent="0.3">
      <c r="A39" s="219"/>
      <c r="B39" s="29" t="s">
        <v>81</v>
      </c>
      <c r="C39" s="180" t="s">
        <v>285</v>
      </c>
      <c r="D39" s="29" t="s">
        <v>234</v>
      </c>
      <c r="E39" s="54" t="s">
        <v>5</v>
      </c>
      <c r="F39" s="54" t="s">
        <v>5</v>
      </c>
    </row>
    <row r="40" spans="1:6" x14ac:dyDescent="0.3">
      <c r="A40" s="219"/>
      <c r="B40" s="29" t="s">
        <v>81</v>
      </c>
      <c r="C40" s="181" t="s">
        <v>114</v>
      </c>
      <c r="D40" s="29" t="s">
        <v>231</v>
      </c>
      <c r="E40" s="54" t="s">
        <v>6</v>
      </c>
      <c r="F40" s="54" t="s">
        <v>6</v>
      </c>
    </row>
    <row r="41" spans="1:6" x14ac:dyDescent="0.3">
      <c r="A41" s="219"/>
      <c r="B41" s="29" t="s">
        <v>81</v>
      </c>
      <c r="C41" s="181" t="s">
        <v>147</v>
      </c>
      <c r="D41" s="29" t="s">
        <v>232</v>
      </c>
      <c r="E41" s="54" t="s">
        <v>6</v>
      </c>
      <c r="F41" s="54" t="s">
        <v>6</v>
      </c>
    </row>
    <row r="42" spans="1:6" x14ac:dyDescent="0.3">
      <c r="A42" s="219"/>
      <c r="B42" s="29" t="s">
        <v>81</v>
      </c>
      <c r="C42" s="181" t="s">
        <v>276</v>
      </c>
      <c r="D42" s="29" t="s">
        <v>277</v>
      </c>
      <c r="E42" s="54" t="s">
        <v>5</v>
      </c>
      <c r="F42" s="54" t="s">
        <v>5</v>
      </c>
    </row>
    <row r="43" spans="1:6" x14ac:dyDescent="0.3">
      <c r="A43" s="219"/>
      <c r="B43" s="29" t="s">
        <v>81</v>
      </c>
      <c r="C43" s="181" t="s">
        <v>278</v>
      </c>
      <c r="D43" s="29" t="s">
        <v>279</v>
      </c>
      <c r="E43" s="54" t="s">
        <v>10</v>
      </c>
      <c r="F43" s="54" t="s">
        <v>10</v>
      </c>
    </row>
    <row r="44" spans="1:6" x14ac:dyDescent="0.3">
      <c r="A44" s="219"/>
      <c r="B44" s="29" t="s">
        <v>81</v>
      </c>
      <c r="C44" s="177" t="s">
        <v>235</v>
      </c>
      <c r="D44" s="29" t="s">
        <v>236</v>
      </c>
      <c r="E44" s="54" t="s">
        <v>6</v>
      </c>
      <c r="F44" s="54" t="s">
        <v>6</v>
      </c>
    </row>
    <row r="45" spans="1:6" x14ac:dyDescent="0.3">
      <c r="A45" s="219"/>
      <c r="B45" s="29" t="s">
        <v>81</v>
      </c>
      <c r="C45" s="177" t="s">
        <v>280</v>
      </c>
      <c r="D45" s="29" t="s">
        <v>281</v>
      </c>
      <c r="E45" s="54" t="s">
        <v>6</v>
      </c>
      <c r="F45" s="54" t="s">
        <v>6</v>
      </c>
    </row>
    <row r="46" spans="1:6" x14ac:dyDescent="0.3">
      <c r="A46" s="219"/>
      <c r="B46" s="29" t="s">
        <v>81</v>
      </c>
      <c r="C46" s="177" t="s">
        <v>237</v>
      </c>
      <c r="D46" s="29" t="s">
        <v>238</v>
      </c>
      <c r="E46" s="54" t="s">
        <v>6</v>
      </c>
      <c r="F46" s="54" t="s">
        <v>6</v>
      </c>
    </row>
    <row r="47" spans="1:6" x14ac:dyDescent="0.3">
      <c r="A47" s="219"/>
      <c r="B47" s="29" t="s">
        <v>81</v>
      </c>
      <c r="C47" s="177" t="s">
        <v>239</v>
      </c>
      <c r="D47" s="29" t="s">
        <v>233</v>
      </c>
      <c r="E47" s="54" t="s">
        <v>5</v>
      </c>
      <c r="F47" s="54" t="s">
        <v>5</v>
      </c>
    </row>
    <row r="48" spans="1:6" x14ac:dyDescent="0.3">
      <c r="A48" s="219"/>
      <c r="B48" s="29" t="s">
        <v>115</v>
      </c>
      <c r="C48" s="177" t="s">
        <v>116</v>
      </c>
      <c r="D48" s="29" t="s">
        <v>240</v>
      </c>
      <c r="E48" s="54" t="s">
        <v>6</v>
      </c>
      <c r="F48" s="54" t="s">
        <v>6</v>
      </c>
    </row>
    <row r="49" spans="1:6" x14ac:dyDescent="0.3">
      <c r="A49" s="219"/>
      <c r="B49" s="29" t="s">
        <v>115</v>
      </c>
      <c r="C49" s="177" t="s">
        <v>117</v>
      </c>
      <c r="D49" s="29" t="s">
        <v>241</v>
      </c>
      <c r="E49" s="54" t="s">
        <v>5</v>
      </c>
      <c r="F49" s="54" t="s">
        <v>5</v>
      </c>
    </row>
    <row r="50" spans="1:6" x14ac:dyDescent="0.3">
      <c r="A50" s="219"/>
      <c r="B50" s="29" t="s">
        <v>115</v>
      </c>
      <c r="C50" s="177" t="s">
        <v>118</v>
      </c>
      <c r="D50" s="29" t="s">
        <v>242</v>
      </c>
      <c r="E50" s="54" t="s">
        <v>6</v>
      </c>
      <c r="F50" s="54" t="s">
        <v>6</v>
      </c>
    </row>
    <row r="51" spans="1:6" ht="26" x14ac:dyDescent="0.3">
      <c r="A51" s="219"/>
      <c r="B51" s="29" t="s">
        <v>119</v>
      </c>
      <c r="C51" s="177" t="s">
        <v>282</v>
      </c>
      <c r="D51" s="29" t="s">
        <v>244</v>
      </c>
      <c r="E51" s="54" t="s">
        <v>6</v>
      </c>
      <c r="F51" s="54" t="s">
        <v>6</v>
      </c>
    </row>
    <row r="52" spans="1:6" ht="26" x14ac:dyDescent="0.3">
      <c r="A52" s="219"/>
      <c r="B52" s="29" t="s">
        <v>119</v>
      </c>
      <c r="C52" s="177" t="s">
        <v>282</v>
      </c>
      <c r="D52" s="29" t="s">
        <v>245</v>
      </c>
      <c r="E52" s="54" t="s">
        <v>6</v>
      </c>
      <c r="F52" s="54" t="s">
        <v>6</v>
      </c>
    </row>
    <row r="53" spans="1:6" ht="26" x14ac:dyDescent="0.3">
      <c r="A53" s="219"/>
      <c r="B53" s="29" t="s">
        <v>119</v>
      </c>
      <c r="C53" s="177" t="s">
        <v>120</v>
      </c>
      <c r="D53" s="29" t="s">
        <v>243</v>
      </c>
      <c r="E53" s="54" t="s">
        <v>7</v>
      </c>
      <c r="F53" s="54" t="s">
        <v>7</v>
      </c>
    </row>
    <row r="54" spans="1:6" ht="26" x14ac:dyDescent="0.3">
      <c r="A54" s="219"/>
      <c r="B54" s="29" t="s">
        <v>119</v>
      </c>
      <c r="C54" s="177" t="s">
        <v>121</v>
      </c>
      <c r="D54" s="29" t="s">
        <v>244</v>
      </c>
      <c r="E54" s="54" t="s">
        <v>6</v>
      </c>
      <c r="F54" s="54" t="s">
        <v>6</v>
      </c>
    </row>
    <row r="55" spans="1:6" ht="26" x14ac:dyDescent="0.3">
      <c r="A55" s="219"/>
      <c r="B55" s="29" t="s">
        <v>119</v>
      </c>
      <c r="C55" s="177" t="s">
        <v>121</v>
      </c>
      <c r="D55" s="29" t="s">
        <v>244</v>
      </c>
      <c r="E55" s="54" t="s">
        <v>6</v>
      </c>
      <c r="F55" s="54" t="s">
        <v>6</v>
      </c>
    </row>
    <row r="56" spans="1:6" x14ac:dyDescent="0.3">
      <c r="A56" s="219"/>
      <c r="B56" s="29" t="s">
        <v>122</v>
      </c>
      <c r="C56" s="177" t="s">
        <v>123</v>
      </c>
      <c r="D56" s="29" t="s">
        <v>246</v>
      </c>
      <c r="E56" s="54" t="s">
        <v>6</v>
      </c>
      <c r="F56" s="54" t="s">
        <v>6</v>
      </c>
    </row>
    <row r="57" spans="1:6" x14ac:dyDescent="0.3">
      <c r="A57" s="219"/>
      <c r="B57" s="29" t="s">
        <v>122</v>
      </c>
      <c r="C57" s="177" t="s">
        <v>247</v>
      </c>
      <c r="D57" s="29" t="s">
        <v>248</v>
      </c>
      <c r="E57" s="54" t="s">
        <v>6</v>
      </c>
      <c r="F57" s="54" t="s">
        <v>6</v>
      </c>
    </row>
    <row r="58" spans="1:6" x14ac:dyDescent="0.3">
      <c r="A58" s="219"/>
      <c r="B58" s="29" t="s">
        <v>124</v>
      </c>
      <c r="C58" s="178" t="s">
        <v>286</v>
      </c>
      <c r="D58" s="29" t="s">
        <v>250</v>
      </c>
      <c r="E58" s="54" t="s">
        <v>7</v>
      </c>
      <c r="F58" s="54" t="s">
        <v>6</v>
      </c>
    </row>
    <row r="59" spans="1:6" x14ac:dyDescent="0.3">
      <c r="A59" s="219"/>
      <c r="B59" s="54" t="s">
        <v>124</v>
      </c>
      <c r="C59" s="177" t="s">
        <v>249</v>
      </c>
      <c r="D59" s="54" t="s">
        <v>202</v>
      </c>
      <c r="E59" s="54" t="s">
        <v>5</v>
      </c>
      <c r="F59" s="54" t="s">
        <v>5</v>
      </c>
    </row>
    <row r="60" spans="1:6" x14ac:dyDescent="0.3">
      <c r="A60" s="35"/>
      <c r="B60" s="54"/>
    </row>
    <row r="61" spans="1:6" x14ac:dyDescent="0.3">
      <c r="A61" s="35"/>
      <c r="B61" s="54"/>
    </row>
    <row r="62" spans="1:6" x14ac:dyDescent="0.3">
      <c r="B62" s="54"/>
    </row>
    <row r="63" spans="1:6" x14ac:dyDescent="0.3">
      <c r="B63" s="54"/>
    </row>
    <row r="64" spans="1:6" x14ac:dyDescent="0.3">
      <c r="B64" s="54"/>
    </row>
    <row r="65" spans="2:2" x14ac:dyDescent="0.3">
      <c r="B65" s="54"/>
    </row>
    <row r="66" spans="2:2" x14ac:dyDescent="0.3">
      <c r="B66" s="54"/>
    </row>
    <row r="67" spans="2:2" x14ac:dyDescent="0.3">
      <c r="B67" s="54"/>
    </row>
  </sheetData>
  <sheetProtection algorithmName="SHA-512" hashValue="gQ6fsGWQkvwTnPzBRYA4+WRxWOSZ1IscBC/+kUAx0ECitrQ1PpVxRq7jjZEKlV875WqYrlBNjo+yUHEdOoGLUA==" saltValue="kRHHFCtKUoy1NsbVWziBEw==" spinCount="100000" sheet="1" objects="1" scenarios="1" selectLockedCells="1" selectUnlockedCells="1"/>
  <autoFilter ref="A1:F63" xr:uid="{00000000-0001-0000-1600-000000000000}"/>
  <mergeCells count="3">
    <mergeCell ref="I1:J1"/>
    <mergeCell ref="K1:L1"/>
    <mergeCell ref="A2:A59"/>
  </mergeCells>
  <conditionalFormatting sqref="E2:F67">
    <cfRule type="containsText" dxfId="55" priority="1" operator="containsText" text="Ótima">
      <formula>NOT(ISERROR(SEARCH("Ótima",E2)))</formula>
    </cfRule>
    <cfRule type="containsText" dxfId="54" priority="2" operator="containsText" text="Boa">
      <formula>NOT(ISERROR(SEARCH("Boa",E2)))</formula>
    </cfRule>
    <cfRule type="containsText" dxfId="53" priority="3" operator="containsText" text="Regular">
      <formula>NOT(ISERROR(SEARCH("Regular",E2)))</formula>
    </cfRule>
    <cfRule type="containsText" dxfId="52" priority="4" operator="containsText" text="Ruim">
      <formula>NOT(ISERROR(SEARCH("Ruim",E2)))</formula>
    </cfRule>
    <cfRule type="containsText" dxfId="51" priority="5" operator="containsText" text="Péssima">
      <formula>NOT(ISERROR(SEARCH("Péssima",E2)))</formula>
    </cfRule>
  </conditionalFormatting>
  <conditionalFormatting sqref="H2">
    <cfRule type="containsText" dxfId="50" priority="97" operator="containsText" text="Boa">
      <formula>NOT(ISERROR(SEARCH("Boa",H2)))</formula>
    </cfRule>
    <cfRule type="containsText" dxfId="49" priority="98" operator="containsText" text="Regular">
      <formula>NOT(ISERROR(SEARCH("Regular",H2)))</formula>
    </cfRule>
    <cfRule type="containsText" dxfId="48" priority="99" operator="containsText" text="Ruim">
      <formula>NOT(ISERROR(SEARCH("Ruim",H2)))</formula>
    </cfRule>
    <cfRule type="containsText" dxfId="47" priority="100" operator="containsText" text="Péssima">
      <formula>NOT(ISERROR(SEARCH("Péssima",H2)))</formula>
    </cfRule>
  </conditionalFormatting>
  <conditionalFormatting sqref="H3:H6">
    <cfRule type="containsText" dxfId="46" priority="93" operator="containsText" text="Regular">
      <formula>NOT(ISERROR(SEARCH("Regular",H3)))</formula>
    </cfRule>
    <cfRule type="containsText" dxfId="45" priority="94" operator="containsText" text="Ruim">
      <formula>NOT(ISERROR(SEARCH("Ruim",H3)))</formula>
    </cfRule>
    <cfRule type="containsText" dxfId="44" priority="95" operator="containsText" text="Péssimo">
      <formula>NOT(ISERROR(SEARCH("Péssimo",H3)))</formula>
    </cfRule>
  </conditionalFormatting>
  <conditionalFormatting sqref="H3:J6">
    <cfRule type="containsText" dxfId="43" priority="52" operator="containsText" text="Boa">
      <formula>NOT(ISERROR(SEARCH("Boa",H3)))</formula>
    </cfRule>
  </conditionalFormatting>
  <conditionalFormatting sqref="H2:L6">
    <cfRule type="containsText" dxfId="42" priority="31" operator="containsText" text="Ótima">
      <formula>NOT(ISERROR(SEARCH("Ótima",H2)))</formula>
    </cfRule>
  </conditionalFormatting>
  <conditionalFormatting sqref="I2:I6">
    <cfRule type="containsText" dxfId="41" priority="78" operator="containsText" text="Regular">
      <formula>NOT(ISERROR(SEARCH("Regular",I2)))</formula>
    </cfRule>
    <cfRule type="containsText" dxfId="40" priority="79" operator="containsText" text="Ruim">
      <formula>NOT(ISERROR(SEARCH("Ruim",I2)))</formula>
    </cfRule>
    <cfRule type="containsText" dxfId="39" priority="80" operator="containsText" text="Péssimo">
      <formula>NOT(ISERROR(SEARCH("Péssimo",I2)))</formula>
    </cfRule>
  </conditionalFormatting>
  <conditionalFormatting sqref="I2:J2">
    <cfRule type="containsText" dxfId="38" priority="47" operator="containsText" text="Boa">
      <formula>NOT(ISERROR(SEARCH("Boa",I2)))</formula>
    </cfRule>
  </conditionalFormatting>
  <conditionalFormatting sqref="J2">
    <cfRule type="containsText" dxfId="37" priority="48" operator="containsText" text="Regular">
      <formula>NOT(ISERROR(SEARCH("Regular",J2)))</formula>
    </cfRule>
    <cfRule type="containsText" dxfId="36" priority="49" operator="containsText" text="Ruim">
      <formula>NOT(ISERROR(SEARCH("Ruim",J2)))</formula>
    </cfRule>
    <cfRule type="containsText" dxfId="35" priority="50" operator="containsText" text="Péssimo">
      <formula>NOT(ISERROR(SEARCH("Péssimo",J2)))</formula>
    </cfRule>
  </conditionalFormatting>
  <conditionalFormatting sqref="J3:J6">
    <cfRule type="containsText" dxfId="34" priority="53" operator="containsText" text="Regular">
      <formula>NOT(ISERROR(SEARCH("Regular",J3)))</formula>
    </cfRule>
    <cfRule type="containsText" dxfId="33" priority="54" operator="containsText" text="Ruim">
      <formula>NOT(ISERROR(SEARCH("Ruim",J3)))</formula>
    </cfRule>
    <cfRule type="containsText" dxfId="32" priority="55" operator="containsText" text="Péssimo">
      <formula>NOT(ISERROR(SEARCH("Péssimo",J3)))</formula>
    </cfRule>
  </conditionalFormatting>
  <conditionalFormatting sqref="K2:L6">
    <cfRule type="containsText" dxfId="31" priority="32" operator="containsText" text="Boa">
      <formula>NOT(ISERROR(SEARCH("Boa",K2)))</formula>
    </cfRule>
    <cfRule type="containsText" dxfId="30" priority="33" operator="containsText" text="Regular">
      <formula>NOT(ISERROR(SEARCH("Regular",K2)))</formula>
    </cfRule>
    <cfRule type="containsText" dxfId="29" priority="34" operator="containsText" text="Ruim">
      <formula>NOT(ISERROR(SEARCH("Ruim",K2)))</formula>
    </cfRule>
    <cfRule type="containsText" dxfId="28" priority="35" operator="containsText" text="Péssimo">
      <formula>NOT(ISERROR(SEARCH("Péssimo",K2)))</formula>
    </cfRule>
  </conditionalFormatting>
  <hyperlinks>
    <hyperlink ref="C2" r:id="rId1" display="https://observandoosrios.sosma.org.br/grupo/24/voluntarios-ype-1" xr:uid="{28940C8A-D453-4E43-8FFD-ED6477BAD2FC}"/>
    <hyperlink ref="C3" r:id="rId2" display="https://observandoosrios.sosma.org.br/grupo/1297/paraiba-do-sul-beira-rio-aparecida" xr:uid="{091FBA56-B036-4EC8-87A5-398B283C986A}"/>
    <hyperlink ref="C4" r:id="rId3" display="https://observandoosrios.sosma.org.br/grupo/1295/paraiba-do-sul-porto-itaguacu-aparecida" xr:uid="{474263F8-5DBC-48E3-A50B-E1DC4A1358A7}"/>
    <hyperlink ref="C5" r:id="rId4" display="https://observandoosrios.sosma.org.br/grupo/1328/seu-onofre" xr:uid="{9168CF7C-C5E6-4DE3-BD18-09CDE4A74579}"/>
    <hyperlink ref="C6" r:id="rId5" display="https://observandoosrios.sosma.org.br/grupo/490/sesi-barra-bonita" xr:uid="{DB941D86-8E9A-4BAD-AB53-C4447D9C8661}"/>
    <hyperlink ref="C7" r:id="rId6" display="https://observandoosrios.sosma.org.br/grupo/444/projeto-observando-o-ribeirao-cabreuva" xr:uid="{ECAC5E91-BCF8-4F02-A70A-1B92364F3B75}"/>
    <hyperlink ref="C8" r:id="rId7" display="https://observandoosrios.sosma.org.br/grupo/1341/voluntarios-ype-campinas" xr:uid="{0F569D05-7A8D-476E-AF76-8903123141E3}"/>
    <hyperlink ref="C9" r:id="rId8" display="https://observandoosrios.sosma.org.br/grupo/495/voluntarios-ype-campinas-1-" xr:uid="{95EB242E-E039-46C8-B890-043089B1BE50}"/>
    <hyperlink ref="C10" r:id="rId9" display="https://observandoosrios.sosma.org.br/grupo/1296/paraiba-do-sul-guaratingueta" xr:uid="{D3D8AF00-2281-42A4-93B5-4F6E93EB1B79}"/>
    <hyperlink ref="C11" r:id="rId10" display="https://observandoosrios.sosma.org.br/grupo/1246/observando-o-tiete-guarulhos" xr:uid="{A85B21A6-FF73-48CE-B2B6-FF464049D48F}"/>
    <hyperlink ref="C12" r:id="rId11" display="https://observandoosrios.sosma.org.br/grupo/790/iis-amab-sul" xr:uid="{4BF466C5-5E05-4431-9D05-253D0EBE0421}"/>
    <hyperlink ref="C13" r:id="rId12" display="https://observandoosrios.sosma.org.br/grupo/793/iis-amab-sul" xr:uid="{723C5C97-B740-4057-B2AA-AC84EBE3B056}"/>
    <hyperlink ref="C14" r:id="rId13" display="https://observandoosrios.sosma.org.br/grupo/772/iis-associacao-barreiros" xr:uid="{241CCF2E-AB6C-4FAD-81D2-E19243C414CA}"/>
    <hyperlink ref="C15" r:id="rId14" display="https://observandoosrios.sosma.org.br/grupo/792/iis-ee-dr-gabriel-ribeiro-dos-santos" xr:uid="{6C9794E6-B506-441C-BF82-E6F385E75EA3}"/>
    <hyperlink ref="C16" r:id="rId15" display="https://observandoosrios.sosma.org.br/grupo/775/iis-em-paulo-renato-costa-souza" xr:uid="{A304F007-40DD-42FB-B0C8-59A53BA6F960}"/>
    <hyperlink ref="C17" r:id="rId16" display="https://observandoosrios.sosma.org.br/grupo/771/iis-instituto-tie" xr:uid="{EAB1AE16-9246-4CE0-87E1-DC9E29797C6D}"/>
    <hyperlink ref="C18" r:id="rId17" display="https://observandoosrios.sosma.org.br/grupo/773/iis-instituto-tie" xr:uid="{253F9487-56DF-4B9A-9127-69072E80D65C}"/>
    <hyperlink ref="C19" r:id="rId18" display="https://observandoosrios.sosma.org.br/grupo/542/bipi-biblioteca-popular-de-itaquaciara-dona-nelida" xr:uid="{71654F32-154A-42CD-BD1D-8E0C6E2123BB}"/>
    <hyperlink ref="C20" r:id="rId19" display="https://observandoosrios.sosma.org.br/grupo/1318/observando-o-rio-do-peixe" xr:uid="{6DACE333-C88A-4F96-99B6-E37EF8B02871}"/>
    <hyperlink ref="C21" r:id="rId20" display="https://observandoosrios.sosma.org.br/grupo/168/em-cora-coralina" xr:uid="{0DD712E2-B446-47DE-B926-7DE88EC30E39}"/>
    <hyperlink ref="C22" r:id="rId21" display="https://observandoosrios.sosma.org.br/grupo/1242/equipe-obervando-os-rios-mogi-das-cruzes-1" xr:uid="{360FA965-F4B5-4A15-A3E8-AFD5B433572B}"/>
    <hyperlink ref="C23" r:id="rId22" display="https://observandoosrios.sosma.org.br/grupo/1243/equipe-observando-os-rios-mogi-das-cruzes-2" xr:uid="{49672AB5-636B-4A12-8190-0992B8733E97}"/>
    <hyperlink ref="C24" r:id="rId23" display="https://observandoosrios.sosma.org.br/grupo/1327/remo-piracicaba-" xr:uid="{09C9E303-5433-4A2F-825E-D2C109808592}"/>
    <hyperlink ref="C25" r:id="rId24" display="https://observandoosrios.sosma.org.br/grupo/476/acao-ecologica-i" xr:uid="{720D20E4-5242-49B0-B462-CEB35944EBD8}"/>
    <hyperlink ref="C26" r:id="rId25" display="https://observandoosrios.sosma.org.br/grupo/482/acao-ecologica-ii" xr:uid="{5D0F4901-6664-424C-A87E-559568E7247B}"/>
    <hyperlink ref="C27" r:id="rId26" display="https://observandoosrios.sosma.org.br/grupo/493/ge-tapera-215o" xr:uid="{963B8976-3162-4B01-BB26-11019F38C2C6}"/>
    <hyperlink ref="C28" r:id="rId27" display="https://observandoosrios.sosma.org.br/grupo/498/ge-tapera-2" xr:uid="{CBEB8876-E2EF-4A22-AF25-68915B3CD29C}"/>
    <hyperlink ref="C30" r:id="rId28" display="https://observandoosrios.sosma.org.br/grupo/496/voluntarios-ype" xr:uid="{B6D15D34-BC21-4518-9A42-707757DB2209}"/>
    <hyperlink ref="C29" r:id="rId29" display="https://observandoosrios.sosma.org.br/grupo/481/voluntarios-ype" xr:uid="{CA16449E-1CFB-43FC-ACD8-D29DC3ED6DF3}"/>
    <hyperlink ref="C31" r:id="rId30" display="https://observandoosrios.sosma.org.br/grupo/245/colegio-pentagono-alphaville" xr:uid="{367579B8-67B3-44F3-B2B0-C275D03E9033}"/>
    <hyperlink ref="C32" r:id="rId31" display="https://observandoosrios.sosma.org.br/grupo/540/rio-comprido--ufabc" xr:uid="{58062E5D-FDDA-4FC6-B347-E49ADC01FCBA}"/>
    <hyperlink ref="C33" r:id="rId32" display="https://observandoosrios.sosma.org.br/grupo/491/biguaprojeto-iph-indice-de-poluentes-hidricos" xr:uid="{2B049D02-7251-4E17-89B7-82784DF3AEC0}"/>
    <hyperlink ref="C34" r:id="rId33" display="https://observandoosrios.sosma.org.br/grupo/1290/a-voz-dos-rios" xr:uid="{6FD6AB44-171D-46BF-AC14-007AB9439C34}"/>
    <hyperlink ref="C35" r:id="rId34" display="https://observandoosrios.sosma.org.br/grupo/239/a-voz-dos-rios-2" xr:uid="{69B1A7CD-884D-4D7E-948D-4D6761C0E6CF}"/>
    <hyperlink ref="C36" r:id="rId35" display="https://observandoosrios.sosma.org.br/grupo/1291/a-voz-dos-rios-3" xr:uid="{35B689E7-EC17-4224-BE1D-FAB79D9E080A}"/>
    <hyperlink ref="C37" r:id="rId36" display="https://observandoosrios.sosma.org.br/grupo/489/associacao-aclimacao" xr:uid="{77823D4F-C644-4F41-BA12-D64BA1686A78}"/>
    <hyperlink ref="C38" r:id="rId37" display="https://observandoosrios.sosma.org.br/grupo/513/colegio-eag" xr:uid="{AFA4DD76-CF40-4541-8A72-7C9D14CF1774}"/>
    <hyperlink ref="C40" r:id="rId38" display="https://observandoosrios.sosma.org.br/grupo/386/colegio-mater-dei" xr:uid="{DAA7E80F-1E6F-454F-88EF-167E5D54B1D1}"/>
    <hyperlink ref="C41" r:id="rId39" display="https://observandoosrios.sosma.org.br/grupo/516/colegio-objetivo-luis-gois" xr:uid="{385591B1-07EC-4E7F-9356-699DB4D223F2}"/>
    <hyperlink ref="C42" r:id="rId40" display="https://observandoosrios.sosma.org.br/grupo/36/colegio-pentagono-morumbi" xr:uid="{8168B498-FF81-453C-AC42-BF6092DB0756}"/>
    <hyperlink ref="C43" r:id="rId41" display="https://observandoosrios.sosma.org.br/grupo/384/parque-linear-jaguare" xr:uid="{C6CE36A6-9890-4A3F-88AD-564C33D9FEDC}"/>
    <hyperlink ref="C44" r:id="rId42" display="https://observandoosrios.sosma.org.br/grupo/67/parque-mboi-mirim" xr:uid="{9A8C4551-DA61-4293-BB5E-6B14A4EB2F12}"/>
    <hyperlink ref="C45" r:id="rId43" display="https://observandoosrios.sosma.org.br/grupo/65/parque-santo-dias" xr:uid="{6E4F0F86-7377-499C-B0E5-FF1E4FD3CC83}"/>
    <hyperlink ref="C46" r:id="rId44" display="https://observandoosrios.sosma.org.br/grupo/1329/sesc-interlagos" xr:uid="{8462F1AD-61B2-4412-AD12-9F2A55E0D4C5}"/>
    <hyperlink ref="C47" r:id="rId45" display="https://observandoosrios.sosma.org.br/grupo/529/unisa" xr:uid="{77893EA6-CDE9-43B1-9A29-5E0D7422AF4A}"/>
    <hyperlink ref="C48" r:id="rId46" display="https://observandoosrios.sosma.org.br/grupo/1256/ascam" xr:uid="{9E7876E8-E473-49AF-A95A-1045AF71C221}"/>
    <hyperlink ref="C49" r:id="rId47" display="https://observandoosrios.sosma.org.br/grupo/1278/desengarrafando-mentes" xr:uid="{761802AA-C7C4-4CD0-B6C8-9987CF794E47}"/>
    <hyperlink ref="C50" r:id="rId48" display="https://observandoosrios.sosma.org.br/grupo/1255/sociedade-educacional-raizes" xr:uid="{1144C0BC-AF00-4286-94AC-859EBF913A78}"/>
    <hyperlink ref="C51" r:id="rId49" display="https://observandoosrios.sosma.org.br/grupo/1301/bourbon-coffees" xr:uid="{3C870586-A0AA-43F5-8AA4-DCD9D0A5496F}"/>
    <hyperlink ref="C52" r:id="rId50" display="https://observandoosrios.sosma.org.br/grupo/1307/bourbon-coffees" xr:uid="{B52FBFA9-9157-40C0-A965-395A14FC3521}"/>
    <hyperlink ref="C53" r:id="rId51" display="https://observandoosrios.sosma.org.br/grupo/1300/fazenda-cachoeira-da-grama" xr:uid="{F6BE930E-EE2B-44CE-8FEB-328D77ED0C44}"/>
    <hyperlink ref="C54" r:id="rId52" display="https://observandoosrios.sosma.org.br/grupo/1303/fazenda-recreio" xr:uid="{E96D2014-C38B-453D-978B-DBFAD4707F7E}"/>
    <hyperlink ref="C55" r:id="rId53" display="https://observandoosrios.sosma.org.br/grupo/1304/fazenda-recreio" xr:uid="{1929B6B6-8DEB-4A6C-BA92-F8E7F1CFBA4E}"/>
    <hyperlink ref="C56" r:id="rId54" display="https://observandoosrios.sosma.org.br/grupo/534/rea-unesp-sorocaba" xr:uid="{9483D9AF-8E77-485E-AFB7-2AA6F93700CF}"/>
    <hyperlink ref="C57" r:id="rId55" display="https://observandoosrios.sosma.org.br/grupo/1324/uniso-bio" xr:uid="{C671BC7C-D1A4-469A-BA63-8A83FB98945F}"/>
    <hyperlink ref="C59" r:id="rId56" display="https://observandoosrios.sosma.org.br/grupo/1244/equipe-observando-os-rios-suzano" xr:uid="{DEBF2767-3FC7-46B9-88C9-9244E3DEA536}"/>
    <hyperlink ref="C58" r:id="rId57" display="https://observandoosrios.sosma.org.br/grupo/20/ee-helena-zerrenner-1-nascente" xr:uid="{FD0B5F17-F6F0-46F0-BB21-1AA2314FC63C}"/>
    <hyperlink ref="C39" r:id="rId58" display="https://observandoosrios.sosma.org.br/grupo/422/colegio-giordano-bruno-e-agua-podre" xr:uid="{451CCEA3-ED1E-48E1-8660-341EB4BAEFBF}"/>
  </hyperlinks>
  <pageMargins left="0.511811024" right="0.511811024" top="0.78740157499999996" bottom="0.78740157499999996" header="0.31496062000000002" footer="0.31496062000000002"/>
  <drawing r:id="rId59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L7"/>
  <sheetViews>
    <sheetView workbookViewId="0">
      <selection activeCell="D15" sqref="D15"/>
    </sheetView>
  </sheetViews>
  <sheetFormatPr defaultColWidth="9.1796875" defaultRowHeight="13" x14ac:dyDescent="0.3"/>
  <cols>
    <col min="1" max="1" width="13.7265625" style="54" customWidth="1"/>
    <col min="2" max="2" width="23" style="54" customWidth="1"/>
    <col min="3" max="3" width="40.54296875" style="54" customWidth="1"/>
    <col min="4" max="4" width="37.453125" style="54" customWidth="1"/>
    <col min="5" max="5" width="14.1796875" style="54" customWidth="1"/>
    <col min="6" max="6" width="14.54296875" style="54" customWidth="1"/>
    <col min="7" max="9" width="9.1796875" style="28"/>
    <col min="10" max="10" width="10.453125" style="28" bestFit="1" customWidth="1"/>
    <col min="11" max="16384" width="9.1796875" style="28"/>
  </cols>
  <sheetData>
    <row r="1" spans="1:12" x14ac:dyDescent="0.3">
      <c r="A1" s="33" t="s">
        <v>0</v>
      </c>
      <c r="B1" s="33" t="s">
        <v>1</v>
      </c>
      <c r="C1" s="33" t="s">
        <v>2</v>
      </c>
      <c r="D1" s="33" t="s">
        <v>251</v>
      </c>
      <c r="E1" s="169" t="s">
        <v>254</v>
      </c>
      <c r="F1" s="33" t="s">
        <v>287</v>
      </c>
      <c r="G1" s="33"/>
      <c r="H1" s="58" t="s">
        <v>4</v>
      </c>
      <c r="I1" s="218">
        <v>2024</v>
      </c>
      <c r="J1" s="218"/>
      <c r="K1" s="218">
        <v>2025</v>
      </c>
      <c r="L1" s="218"/>
    </row>
    <row r="2" spans="1:12" x14ac:dyDescent="0.3">
      <c r="A2" s="219" t="s">
        <v>73</v>
      </c>
      <c r="B2" s="29" t="s">
        <v>74</v>
      </c>
      <c r="C2" s="177" t="s">
        <v>75</v>
      </c>
      <c r="D2" s="29" t="s">
        <v>295</v>
      </c>
      <c r="E2" s="35" t="s">
        <v>6</v>
      </c>
      <c r="F2" s="35" t="s">
        <v>6</v>
      </c>
      <c r="H2" s="59" t="s">
        <v>8</v>
      </c>
      <c r="I2" s="60">
        <f>COUNTIF(E2:E120,"Ótima")</f>
        <v>0</v>
      </c>
      <c r="J2" s="61">
        <f>I2/$I$7</f>
        <v>0</v>
      </c>
      <c r="K2" s="60">
        <f>COUNTIF($F$2:$F$120,"Ótima")</f>
        <v>0</v>
      </c>
      <c r="L2" s="61">
        <f>K2/K7</f>
        <v>0</v>
      </c>
    </row>
    <row r="3" spans="1:12" x14ac:dyDescent="0.3">
      <c r="A3" s="219"/>
      <c r="B3" s="29" t="s">
        <v>74</v>
      </c>
      <c r="C3" s="177" t="s">
        <v>76</v>
      </c>
      <c r="D3" s="29" t="s">
        <v>197</v>
      </c>
      <c r="E3" s="35" t="s">
        <v>7</v>
      </c>
      <c r="F3" s="35" t="s">
        <v>6</v>
      </c>
      <c r="H3" s="56" t="s">
        <v>7</v>
      </c>
      <c r="I3" s="62">
        <f>COUNTIF(E2:E120,"Boa")</f>
        <v>2</v>
      </c>
      <c r="J3" s="63">
        <f>I3/I7</f>
        <v>0.33333333333333331</v>
      </c>
      <c r="K3" s="62">
        <f>COUNTIF($F$2:$F$120,"Boa")</f>
        <v>1</v>
      </c>
      <c r="L3" s="63">
        <f>K3/K7</f>
        <v>0.16666666666666666</v>
      </c>
    </row>
    <row r="4" spans="1:12" x14ac:dyDescent="0.3">
      <c r="A4" s="219"/>
      <c r="B4" s="29" t="s">
        <v>74</v>
      </c>
      <c r="C4" s="177" t="s">
        <v>37</v>
      </c>
      <c r="D4" s="29" t="s">
        <v>198</v>
      </c>
      <c r="E4" s="35" t="s">
        <v>6</v>
      </c>
      <c r="F4" s="35" t="s">
        <v>6</v>
      </c>
      <c r="H4" s="56" t="s">
        <v>6</v>
      </c>
      <c r="I4" s="65">
        <f>COUNTIF(E2:E120,"Regular")</f>
        <v>4</v>
      </c>
      <c r="J4" s="66">
        <f>I4/I7</f>
        <v>0.66666666666666663</v>
      </c>
      <c r="K4" s="65">
        <f>COUNTIF($F$2:$F$120,"Regular")</f>
        <v>5</v>
      </c>
      <c r="L4" s="66">
        <f>K4/K7</f>
        <v>0.83333333333333337</v>
      </c>
    </row>
    <row r="5" spans="1:12" x14ac:dyDescent="0.3">
      <c r="A5" s="219"/>
      <c r="B5" s="29" t="s">
        <v>77</v>
      </c>
      <c r="C5" s="177" t="s">
        <v>78</v>
      </c>
      <c r="D5" s="29" t="s">
        <v>199</v>
      </c>
      <c r="E5" s="35" t="s">
        <v>7</v>
      </c>
      <c r="F5" s="35" t="s">
        <v>6</v>
      </c>
      <c r="H5" s="56" t="s">
        <v>5</v>
      </c>
      <c r="I5" s="68">
        <f>COUNTIF(E2:E120,"Ruim")</f>
        <v>0</v>
      </c>
      <c r="J5" s="69">
        <f>I5/I7</f>
        <v>0</v>
      </c>
      <c r="K5" s="68">
        <f>COUNTIF($F$2:$F$120,"Ruim")</f>
        <v>0</v>
      </c>
      <c r="L5" s="69">
        <f>K5/K7</f>
        <v>0</v>
      </c>
    </row>
    <row r="6" spans="1:12" x14ac:dyDescent="0.3">
      <c r="A6" s="219"/>
      <c r="B6" s="29" t="s">
        <v>141</v>
      </c>
      <c r="C6" s="177" t="s">
        <v>142</v>
      </c>
      <c r="D6" s="29" t="s">
        <v>200</v>
      </c>
      <c r="E6" s="35" t="s">
        <v>6</v>
      </c>
      <c r="F6" s="35" t="s">
        <v>7</v>
      </c>
      <c r="H6" s="70" t="s">
        <v>10</v>
      </c>
      <c r="I6" s="70">
        <f>COUNTIF(E2:E120,"Péssima")</f>
        <v>0</v>
      </c>
      <c r="J6" s="71">
        <f>I6/I7</f>
        <v>0</v>
      </c>
      <c r="K6" s="70">
        <f>COUNTIF($F$2:$F$120,"Péssima")</f>
        <v>0</v>
      </c>
      <c r="L6" s="71">
        <f>K6/K7</f>
        <v>0</v>
      </c>
    </row>
    <row r="7" spans="1:12" x14ac:dyDescent="0.3">
      <c r="A7" s="219"/>
      <c r="B7" s="29" t="s">
        <v>79</v>
      </c>
      <c r="C7" s="177" t="s">
        <v>80</v>
      </c>
      <c r="D7" s="29" t="s">
        <v>295</v>
      </c>
      <c r="E7" s="35" t="s">
        <v>6</v>
      </c>
      <c r="F7" s="35" t="s">
        <v>6</v>
      </c>
      <c r="H7" s="38" t="s">
        <v>9</v>
      </c>
      <c r="I7" s="38">
        <f>SUM(I2:I6)</f>
        <v>6</v>
      </c>
      <c r="J7" s="73">
        <f>SUM(J2:J6)</f>
        <v>1</v>
      </c>
      <c r="K7" s="74">
        <f>SUM(K2:K6)</f>
        <v>6</v>
      </c>
      <c r="L7" s="73">
        <f>SUM(L2:L6)</f>
        <v>1</v>
      </c>
    </row>
  </sheetData>
  <sheetProtection algorithmName="SHA-512" hashValue="PCdLFpzjRNLuavdKoa1wwRlEqBs2TTYcXUf4lxy6eNKfMeV+may15Wg6wnUuP1lfCiwDdxaFLD3nA9Kvud8aPA==" saltValue="R6DB1Xjj/0Hi93vwlh3KtQ==" spinCount="100000" sheet="1" objects="1" scenarios="1" selectLockedCells="1" selectUnlockedCells="1"/>
  <mergeCells count="3">
    <mergeCell ref="I1:J1"/>
    <mergeCell ref="K1:L1"/>
    <mergeCell ref="A2:A7"/>
  </mergeCells>
  <conditionalFormatting sqref="E2:F7">
    <cfRule type="containsText" dxfId="27" priority="1" operator="containsText" text="Ótima">
      <formula>NOT(ISERROR(SEARCH("Ótima",E2)))</formula>
    </cfRule>
    <cfRule type="containsText" dxfId="26" priority="2" operator="containsText" text="Boa">
      <formula>NOT(ISERROR(SEARCH("Boa",E2)))</formula>
    </cfRule>
    <cfRule type="containsText" dxfId="25" priority="3" operator="containsText" text="Regular">
      <formula>NOT(ISERROR(SEARCH("Regular",E2)))</formula>
    </cfRule>
    <cfRule type="containsText" dxfId="24" priority="4" operator="containsText" text="Ruim">
      <formula>NOT(ISERROR(SEARCH("Ruim",E2)))</formula>
    </cfRule>
    <cfRule type="containsText" dxfId="23" priority="5" operator="containsText" text="Péssima">
      <formula>NOT(ISERROR(SEARCH("Péssima",E2)))</formula>
    </cfRule>
  </conditionalFormatting>
  <conditionalFormatting sqref="H2">
    <cfRule type="containsText" dxfId="22" priority="87" operator="containsText" text="Boa">
      <formula>NOT(ISERROR(SEARCH("Boa",H2)))</formula>
    </cfRule>
    <cfRule type="containsText" dxfId="21" priority="88" operator="containsText" text="Regular">
      <formula>NOT(ISERROR(SEARCH("Regular",H2)))</formula>
    </cfRule>
    <cfRule type="containsText" dxfId="20" priority="89" operator="containsText" text="Ruim">
      <formula>NOT(ISERROR(SEARCH("Ruim",H2)))</formula>
    </cfRule>
    <cfRule type="containsText" dxfId="19" priority="90" operator="containsText" text="Péssima">
      <formula>NOT(ISERROR(SEARCH("Péssima",H2)))</formula>
    </cfRule>
  </conditionalFormatting>
  <conditionalFormatting sqref="H3:H6">
    <cfRule type="containsText" dxfId="18" priority="82" operator="containsText" text="Boa">
      <formula>NOT(ISERROR(SEARCH("Boa",H3)))</formula>
    </cfRule>
    <cfRule type="containsText" dxfId="17" priority="83" operator="containsText" text="Regular">
      <formula>NOT(ISERROR(SEARCH("Regular",H3)))</formula>
    </cfRule>
    <cfRule type="containsText" dxfId="16" priority="84" operator="containsText" text="Ruim">
      <formula>NOT(ISERROR(SEARCH("Ruim",H3)))</formula>
    </cfRule>
    <cfRule type="containsText" dxfId="15" priority="85" operator="containsText" text="Péssimo">
      <formula>NOT(ISERROR(SEARCH("Péssimo",H3)))</formula>
    </cfRule>
  </conditionalFormatting>
  <conditionalFormatting sqref="H2:L6">
    <cfRule type="containsText" dxfId="14" priority="21" operator="containsText" text="Ótima">
      <formula>NOT(ISERROR(SEARCH("Ótima",H2)))</formula>
    </cfRule>
  </conditionalFormatting>
  <conditionalFormatting sqref="I2:L6">
    <cfRule type="containsText" dxfId="13" priority="22" operator="containsText" text="Boa">
      <formula>NOT(ISERROR(SEARCH("Boa",I2)))</formula>
    </cfRule>
    <cfRule type="containsText" dxfId="12" priority="23" operator="containsText" text="Regular">
      <formula>NOT(ISERROR(SEARCH("Regular",I2)))</formula>
    </cfRule>
    <cfRule type="containsText" dxfId="11" priority="24" operator="containsText" text="Ruim">
      <formula>NOT(ISERROR(SEARCH("Ruim",I2)))</formula>
    </cfRule>
    <cfRule type="containsText" dxfId="10" priority="25" operator="containsText" text="Péssimo">
      <formula>NOT(ISERROR(SEARCH("Péssimo",I2)))</formula>
    </cfRule>
  </conditionalFormatting>
  <hyperlinks>
    <hyperlink ref="C2" r:id="rId1" display="https://observandoosrios.sosma.org.br/grupo/1192/cajueiro" xr:uid="{C0FA7E93-1E79-4413-B36A-BC13405FBEA3}"/>
    <hyperlink ref="C3" r:id="rId2" display="https://observandoosrios.sosma.org.br/grupo/1200/capitania-dos-portos-de-sergipe" xr:uid="{B8FF75D9-BB62-4A13-95B2-0D1BF5CB2659}"/>
    <hyperlink ref="C4" r:id="rId3" display="https://observandoosrios.sosma.org.br/grupo/1199/fundacao-mamiferos-aquaticos" xr:uid="{7A5A6E7F-D7C9-4DF6-B406-0AE1A8E10B63}"/>
    <hyperlink ref="C5" r:id="rId4" display="https://observandoosrios.sosma.org.br/grupo/1198/orlinha-do-sao-bras" xr:uid="{36D172A0-7DC1-4389-884F-ACA8C5735C0B}"/>
    <hyperlink ref="C6" r:id="rId5" display="https://observandoosrios.sosma.org.br/grupo/1316/colegio-estadual-nossa-senhora-santana" xr:uid="{D27E1A4C-2BA7-4C4A-AC9F-A54054D1FB3D}"/>
    <hyperlink ref="C7" r:id="rId6" display="https://observandoosrios.sosma.org.br/grupo/1194/ufs-sao-cristovao" xr:uid="{276BBBE6-DE17-4364-92FE-F076FC9E5FB9}"/>
  </hyperlinks>
  <pageMargins left="0.511811024" right="0.511811024" top="0.78740157499999996" bottom="0.78740157499999996" header="0.31496062000000002" footer="0.31496062000000002"/>
  <ignoredErrors>
    <ignoredError sqref="K3:K6" formula="1"/>
  </ignoredErrors>
  <drawing r:id="rId7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296E95-2527-4F0B-B311-67634117468D}">
  <dimension ref="A1:M9"/>
  <sheetViews>
    <sheetView tabSelected="1" workbookViewId="0"/>
  </sheetViews>
  <sheetFormatPr defaultRowHeight="14.5" x14ac:dyDescent="0.35"/>
  <cols>
    <col min="1" max="1" width="19.7265625" bestFit="1" customWidth="1"/>
    <col min="2" max="2" width="11.81640625" customWidth="1"/>
    <col min="3" max="3" width="25.1796875" customWidth="1"/>
    <col min="4" max="4" width="15.7265625" bestFit="1" customWidth="1"/>
    <col min="5" max="5" width="8.7265625" bestFit="1" customWidth="1"/>
    <col min="6" max="6" width="11.1796875" customWidth="1"/>
    <col min="9" max="10" width="8.26953125" bestFit="1" customWidth="1"/>
    <col min="11" max="11" width="8.26953125" customWidth="1"/>
    <col min="12" max="12" width="7.1796875" bestFit="1" customWidth="1"/>
    <col min="13" max="13" width="8.26953125" customWidth="1"/>
    <col min="14" max="14" width="7.1796875" bestFit="1" customWidth="1"/>
  </cols>
  <sheetData>
    <row r="1" spans="1:13" s="182" customFormat="1" x14ac:dyDescent="0.35">
      <c r="A1" s="198" t="s">
        <v>0</v>
      </c>
      <c r="B1" s="198" t="s">
        <v>1</v>
      </c>
      <c r="C1" s="198" t="s">
        <v>2</v>
      </c>
      <c r="D1" s="201" t="s">
        <v>251</v>
      </c>
      <c r="E1" s="200" t="s">
        <v>254</v>
      </c>
      <c r="F1" s="200" t="s">
        <v>287</v>
      </c>
      <c r="G1" s="199"/>
      <c r="H1" s="206" t="s">
        <v>4</v>
      </c>
      <c r="I1" s="207"/>
      <c r="J1" s="208">
        <v>2024</v>
      </c>
      <c r="K1" s="208"/>
      <c r="L1" s="208">
        <v>2025</v>
      </c>
      <c r="M1" s="208"/>
    </row>
    <row r="2" spans="1:13" s="182" customFormat="1" x14ac:dyDescent="0.35">
      <c r="A2" s="211" t="s">
        <v>31</v>
      </c>
      <c r="B2" s="196" t="s">
        <v>303</v>
      </c>
      <c r="C2" s="204" t="s">
        <v>302</v>
      </c>
      <c r="D2" s="202" t="s">
        <v>301</v>
      </c>
      <c r="E2" s="185" t="s">
        <v>6</v>
      </c>
      <c r="F2" s="185" t="s">
        <v>6</v>
      </c>
      <c r="G2" s="197"/>
      <c r="H2" s="190">
        <v>40.1</v>
      </c>
      <c r="I2" s="185" t="s">
        <v>8</v>
      </c>
      <c r="J2" s="120">
        <v>0</v>
      </c>
      <c r="K2" s="121">
        <v>0</v>
      </c>
      <c r="L2" s="120">
        <v>0</v>
      </c>
      <c r="M2" s="121">
        <v>0</v>
      </c>
    </row>
    <row r="3" spans="1:13" s="182" customFormat="1" ht="29" x14ac:dyDescent="0.35">
      <c r="A3" s="212"/>
      <c r="B3" s="196" t="s">
        <v>32</v>
      </c>
      <c r="C3" s="205" t="s">
        <v>300</v>
      </c>
      <c r="D3" s="202" t="s">
        <v>297</v>
      </c>
      <c r="E3" s="185" t="s">
        <v>6</v>
      </c>
      <c r="F3" s="185" t="s">
        <v>6</v>
      </c>
      <c r="G3" s="183"/>
      <c r="H3" s="190">
        <v>35.1</v>
      </c>
      <c r="I3" s="185" t="s">
        <v>7</v>
      </c>
      <c r="J3" s="195">
        <v>0</v>
      </c>
      <c r="K3" s="194">
        <v>0</v>
      </c>
      <c r="L3" s="195">
        <v>0</v>
      </c>
      <c r="M3" s="194">
        <v>0</v>
      </c>
    </row>
    <row r="4" spans="1:13" s="182" customFormat="1" x14ac:dyDescent="0.35">
      <c r="A4" s="213"/>
      <c r="B4" s="193" t="s">
        <v>299</v>
      </c>
      <c r="C4" s="204" t="s">
        <v>298</v>
      </c>
      <c r="D4" s="203" t="s">
        <v>297</v>
      </c>
      <c r="E4" s="185" t="s">
        <v>6</v>
      </c>
      <c r="F4" s="185" t="s">
        <v>6</v>
      </c>
      <c r="G4" s="183"/>
      <c r="H4" s="190">
        <v>26.1</v>
      </c>
      <c r="I4" s="185" t="s">
        <v>6</v>
      </c>
      <c r="J4" s="192">
        <v>3</v>
      </c>
      <c r="K4" s="191">
        <v>1</v>
      </c>
      <c r="L4" s="192">
        <v>3</v>
      </c>
      <c r="M4" s="191">
        <v>1</v>
      </c>
    </row>
    <row r="5" spans="1:13" s="182" customFormat="1" x14ac:dyDescent="0.35">
      <c r="A5" s="183"/>
      <c r="B5" s="186"/>
      <c r="C5" s="186"/>
      <c r="D5" s="186"/>
      <c r="F5" s="183"/>
      <c r="G5" s="183"/>
      <c r="H5" s="190">
        <v>20.100000000000001</v>
      </c>
      <c r="I5" s="185" t="s">
        <v>5</v>
      </c>
      <c r="J5" s="189">
        <v>0</v>
      </c>
      <c r="K5" s="188">
        <v>0</v>
      </c>
      <c r="L5" s="189">
        <v>0</v>
      </c>
      <c r="M5" s="188">
        <v>0</v>
      </c>
    </row>
    <row r="6" spans="1:13" s="182" customFormat="1" x14ac:dyDescent="0.35">
      <c r="A6" s="183"/>
      <c r="B6" s="186"/>
      <c r="C6" s="186"/>
      <c r="D6" s="186"/>
      <c r="F6" s="183"/>
      <c r="G6" s="183"/>
      <c r="H6" s="187">
        <v>14</v>
      </c>
      <c r="I6" s="185" t="s">
        <v>10</v>
      </c>
      <c r="J6" s="157">
        <v>0</v>
      </c>
      <c r="K6" s="158">
        <v>0</v>
      </c>
      <c r="L6" s="157">
        <v>0</v>
      </c>
      <c r="M6" s="158">
        <v>0</v>
      </c>
    </row>
    <row r="7" spans="1:13" s="182" customFormat="1" x14ac:dyDescent="0.35">
      <c r="A7" s="183"/>
      <c r="B7" s="186"/>
      <c r="C7" s="186"/>
      <c r="D7"/>
      <c r="E7"/>
      <c r="F7" s="183"/>
      <c r="G7" s="183"/>
      <c r="H7" s="209" t="s">
        <v>19</v>
      </c>
      <c r="I7" s="210"/>
      <c r="J7" s="185">
        <v>3</v>
      </c>
      <c r="K7" s="184">
        <v>1</v>
      </c>
      <c r="L7" s="185">
        <v>3</v>
      </c>
      <c r="M7" s="184">
        <v>1</v>
      </c>
    </row>
    <row r="8" spans="1:13" s="182" customFormat="1" x14ac:dyDescent="0.35">
      <c r="D8"/>
      <c r="E8"/>
      <c r="F8" s="183"/>
      <c r="G8" s="183"/>
    </row>
    <row r="9" spans="1:13" s="182" customFormat="1" x14ac:dyDescent="0.35">
      <c r="A9"/>
      <c r="B9"/>
      <c r="C9"/>
      <c r="D9"/>
      <c r="E9"/>
      <c r="F9"/>
      <c r="G9" s="183"/>
      <c r="H9"/>
      <c r="I9"/>
      <c r="J9"/>
      <c r="K9"/>
      <c r="L9"/>
      <c r="M9"/>
    </row>
  </sheetData>
  <sheetProtection algorithmName="SHA-512" hashValue="3Tb0LwGEXNZsL6i1Q8PkGEv0ayb/j0M5Lhq7y26xko6a+k5w23pAiuCWxbtUfgCQNp7qmeIpWRASzYzbzTSqzw==" saltValue="xAN0wsZE/p1znSHlTnknrg==" spinCount="100000" sheet="1" objects="1" scenarios="1" selectLockedCells="1" selectUnlockedCells="1"/>
  <mergeCells count="5">
    <mergeCell ref="H1:I1"/>
    <mergeCell ref="J1:K1"/>
    <mergeCell ref="L1:M1"/>
    <mergeCell ref="H7:I7"/>
    <mergeCell ref="A2:A4"/>
  </mergeCells>
  <conditionalFormatting sqref="E2:F4 I2:I6 G3:G9 F5:F8">
    <cfRule type="containsText" dxfId="9" priority="1" operator="containsText" text="Ótima">
      <formula>NOT(ISERROR(SEARCH("Ótima",E2)))</formula>
    </cfRule>
    <cfRule type="containsText" dxfId="8" priority="2" operator="containsText" text="Boa">
      <formula>NOT(ISERROR(SEARCH("Boa",E2)))</formula>
    </cfRule>
    <cfRule type="containsText" dxfId="7" priority="3" operator="containsText" text="Regular">
      <formula>NOT(ISERROR(SEARCH("Regular",E2)))</formula>
    </cfRule>
    <cfRule type="containsText" dxfId="6" priority="4" operator="containsText" text="Ruim">
      <formula>NOT(ISERROR(SEARCH("Ruim",E2)))</formula>
    </cfRule>
    <cfRule type="containsText" dxfId="5" priority="5" operator="containsText" text="Péssima">
      <formula>NOT(ISERROR(SEARCH("Péssima",E2)))</formula>
    </cfRule>
  </conditionalFormatting>
  <conditionalFormatting sqref="H2:H6">
    <cfRule type="cellIs" dxfId="4" priority="6" operator="greaterThan">
      <formula>40</formula>
    </cfRule>
    <cfRule type="cellIs" dxfId="3" priority="7" operator="between">
      <formula>35.1</formula>
      <formula>40.09</formula>
    </cfRule>
    <cfRule type="cellIs" dxfId="2" priority="8" operator="between">
      <formula>26.1</formula>
      <formula>35.09</formula>
    </cfRule>
    <cfRule type="cellIs" dxfId="1" priority="9" operator="between">
      <formula>20.1</formula>
      <formula>26.09</formula>
    </cfRule>
    <cfRule type="cellIs" dxfId="0" priority="10" operator="lessThan">
      <formula>20.09</formula>
    </cfRule>
  </conditionalFormatting>
  <hyperlinks>
    <hyperlink ref="C2" r:id="rId1" display="https://observandoosrios.sosma.org.br/grupo/1346/chacara-sao-paulo" xr:uid="{2A784FE3-7871-40CA-A2A3-EE7BFF2A194B}"/>
    <hyperlink ref="C3" r:id="rId2" display="https://observandoosrios.sosma.org.br/grupo/1344/quilombo-aquiran-aguas-do-mirandabonito" xr:uid="{C96A0240-B816-472F-8BF2-C51446376B84}"/>
    <hyperlink ref="C4" r:id="rId3" display="https://observandoosrios.sosma.org.br/grupo/1347/salobra-" xr:uid="{A8A6B945-5C9A-4225-85FE-E28C4D026EC6}"/>
  </hyperlink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127"/>
  <sheetViews>
    <sheetView workbookViewId="0">
      <selection activeCell="C24" sqref="C24"/>
    </sheetView>
  </sheetViews>
  <sheetFormatPr defaultColWidth="9.1796875" defaultRowHeight="13" x14ac:dyDescent="0.3"/>
  <cols>
    <col min="1" max="1" width="20.7265625" style="28" bestFit="1" customWidth="1"/>
    <col min="2" max="2" width="22.1796875" style="56" bestFit="1" customWidth="1"/>
    <col min="3" max="3" width="48.54296875" style="54" bestFit="1" customWidth="1"/>
    <col min="4" max="4" width="42.26953125" style="28" bestFit="1" customWidth="1"/>
    <col min="5" max="5" width="14.1796875" style="28" customWidth="1"/>
    <col min="6" max="6" width="14.54296875" style="28" customWidth="1"/>
    <col min="7" max="16384" width="9.1796875" style="28"/>
  </cols>
  <sheetData>
    <row r="1" spans="1:12" x14ac:dyDescent="0.3">
      <c r="A1" s="30" t="s">
        <v>0</v>
      </c>
      <c r="B1" s="30" t="s">
        <v>1</v>
      </c>
      <c r="C1" s="30" t="s">
        <v>2</v>
      </c>
      <c r="D1" s="30" t="s">
        <v>251</v>
      </c>
      <c r="E1" s="31" t="s">
        <v>254</v>
      </c>
      <c r="F1" s="31" t="s">
        <v>287</v>
      </c>
      <c r="H1" s="34" t="s">
        <v>4</v>
      </c>
      <c r="I1" s="214">
        <v>2024</v>
      </c>
      <c r="J1" s="214"/>
      <c r="K1" s="214">
        <v>2025</v>
      </c>
      <c r="L1" s="214"/>
    </row>
    <row r="2" spans="1:12" x14ac:dyDescent="0.3">
      <c r="A2" s="215" t="s">
        <v>20</v>
      </c>
      <c r="B2" s="40" t="s">
        <v>21</v>
      </c>
      <c r="C2" s="172" t="s">
        <v>128</v>
      </c>
      <c r="D2" s="40" t="s">
        <v>293</v>
      </c>
      <c r="E2" s="39" t="s">
        <v>6</v>
      </c>
      <c r="F2" s="32" t="s">
        <v>6</v>
      </c>
      <c r="H2" s="48" t="s">
        <v>8</v>
      </c>
      <c r="I2" s="36">
        <v>0</v>
      </c>
      <c r="J2" s="37">
        <v>0</v>
      </c>
      <c r="K2" s="36">
        <v>0</v>
      </c>
      <c r="L2" s="37">
        <v>0</v>
      </c>
    </row>
    <row r="3" spans="1:12" x14ac:dyDescent="0.3">
      <c r="A3" s="216"/>
      <c r="B3" s="40" t="s">
        <v>21</v>
      </c>
      <c r="C3" s="172" t="s">
        <v>22</v>
      </c>
      <c r="D3" s="40" t="s">
        <v>149</v>
      </c>
      <c r="E3" s="39" t="s">
        <v>6</v>
      </c>
      <c r="F3" s="32" t="s">
        <v>6</v>
      </c>
      <c r="H3" s="41" t="s">
        <v>7</v>
      </c>
      <c r="I3" s="42">
        <v>9</v>
      </c>
      <c r="J3" s="43">
        <v>7.8260869565217397E-2</v>
      </c>
      <c r="K3" s="42">
        <v>3</v>
      </c>
      <c r="L3" s="43">
        <v>2.6086956521739129E-2</v>
      </c>
    </row>
    <row r="4" spans="1:12" x14ac:dyDescent="0.3">
      <c r="A4" s="216"/>
      <c r="B4" s="40" t="s">
        <v>21</v>
      </c>
      <c r="C4" s="172" t="s">
        <v>22</v>
      </c>
      <c r="D4" s="40" t="s">
        <v>150</v>
      </c>
      <c r="E4" s="39" t="s">
        <v>6</v>
      </c>
      <c r="F4" s="32" t="s">
        <v>6</v>
      </c>
      <c r="H4" s="41" t="s">
        <v>6</v>
      </c>
      <c r="I4" s="44">
        <v>86</v>
      </c>
      <c r="J4" s="45">
        <v>0.74782608695652175</v>
      </c>
      <c r="K4" s="44">
        <v>91</v>
      </c>
      <c r="L4" s="45">
        <v>0.79130434782608694</v>
      </c>
    </row>
    <row r="5" spans="1:12" x14ac:dyDescent="0.3">
      <c r="A5" s="216"/>
      <c r="B5" s="40" t="s">
        <v>21</v>
      </c>
      <c r="C5" s="172" t="s">
        <v>22</v>
      </c>
      <c r="D5" s="40" t="s">
        <v>151</v>
      </c>
      <c r="E5" s="39" t="s">
        <v>6</v>
      </c>
      <c r="F5" s="32" t="s">
        <v>6</v>
      </c>
      <c r="H5" s="41" t="s">
        <v>5</v>
      </c>
      <c r="I5" s="46">
        <v>15</v>
      </c>
      <c r="J5" s="47">
        <v>0.13043478260869565</v>
      </c>
      <c r="K5" s="46">
        <v>16</v>
      </c>
      <c r="L5" s="47">
        <v>0.1391304347826087</v>
      </c>
    </row>
    <row r="6" spans="1:12" x14ac:dyDescent="0.3">
      <c r="A6" s="216"/>
      <c r="B6" s="40" t="s">
        <v>129</v>
      </c>
      <c r="C6" s="172" t="s">
        <v>130</v>
      </c>
      <c r="D6" s="40" t="s">
        <v>152</v>
      </c>
      <c r="E6" s="39" t="s">
        <v>6</v>
      </c>
      <c r="F6" s="32" t="s">
        <v>6</v>
      </c>
      <c r="H6" s="49" t="s">
        <v>10</v>
      </c>
      <c r="I6" s="49">
        <v>5</v>
      </c>
      <c r="J6" s="50">
        <v>4.3478260869565216E-2</v>
      </c>
      <c r="K6" s="49">
        <v>5</v>
      </c>
      <c r="L6" s="50">
        <v>4.3478260869565216E-2</v>
      </c>
    </row>
    <row r="7" spans="1:12" x14ac:dyDescent="0.3">
      <c r="A7" s="216"/>
      <c r="B7" s="40" t="s">
        <v>131</v>
      </c>
      <c r="C7" s="172" t="s">
        <v>131</v>
      </c>
      <c r="D7" s="40" t="s">
        <v>153</v>
      </c>
      <c r="E7" s="39" t="s">
        <v>6</v>
      </c>
      <c r="F7" s="32" t="s">
        <v>6</v>
      </c>
      <c r="H7" s="51" t="s">
        <v>9</v>
      </c>
      <c r="I7" s="51">
        <v>115</v>
      </c>
      <c r="J7" s="52">
        <v>1</v>
      </c>
      <c r="K7" s="53">
        <v>115</v>
      </c>
      <c r="L7" s="52">
        <v>0.99999999999999989</v>
      </c>
    </row>
    <row r="8" spans="1:12" x14ac:dyDescent="0.3">
      <c r="A8" s="216"/>
      <c r="B8" s="40" t="s">
        <v>23</v>
      </c>
      <c r="C8" s="172" t="s">
        <v>24</v>
      </c>
      <c r="D8" s="40" t="s">
        <v>154</v>
      </c>
      <c r="E8" s="39" t="s">
        <v>6</v>
      </c>
      <c r="F8" s="32" t="s">
        <v>6</v>
      </c>
    </row>
    <row r="9" spans="1:12" x14ac:dyDescent="0.3">
      <c r="A9" s="216"/>
      <c r="B9" s="40" t="s">
        <v>23</v>
      </c>
      <c r="C9" s="172" t="s">
        <v>24</v>
      </c>
      <c r="D9" s="40" t="s">
        <v>155</v>
      </c>
      <c r="E9" s="39" t="s">
        <v>7</v>
      </c>
      <c r="F9" s="32" t="s">
        <v>6</v>
      </c>
    </row>
    <row r="10" spans="1:12" x14ac:dyDescent="0.3">
      <c r="A10" s="216"/>
      <c r="B10" s="40" t="s">
        <v>132</v>
      </c>
      <c r="C10" s="172" t="s">
        <v>130</v>
      </c>
      <c r="D10" s="40" t="s">
        <v>156</v>
      </c>
      <c r="E10" s="39" t="s">
        <v>6</v>
      </c>
      <c r="F10" s="32" t="s">
        <v>6</v>
      </c>
    </row>
    <row r="11" spans="1:12" x14ac:dyDescent="0.3">
      <c r="A11" s="216"/>
      <c r="B11" s="40" t="s">
        <v>132</v>
      </c>
      <c r="C11" s="172" t="s">
        <v>130</v>
      </c>
      <c r="D11" s="40" t="s">
        <v>157</v>
      </c>
      <c r="E11" s="39" t="s">
        <v>6</v>
      </c>
      <c r="F11" s="32" t="s">
        <v>6</v>
      </c>
    </row>
    <row r="12" spans="1:12" x14ac:dyDescent="0.3">
      <c r="A12" s="217"/>
      <c r="B12" s="40" t="s">
        <v>25</v>
      </c>
      <c r="C12" s="172" t="s">
        <v>26</v>
      </c>
      <c r="D12" s="40" t="s">
        <v>158</v>
      </c>
      <c r="E12" s="39" t="s">
        <v>6</v>
      </c>
      <c r="F12" s="32" t="s">
        <v>6</v>
      </c>
    </row>
    <row r="13" spans="1:12" x14ac:dyDescent="0.3">
      <c r="A13" s="39" t="s">
        <v>27</v>
      </c>
      <c r="B13" s="40" t="s">
        <v>28</v>
      </c>
      <c r="C13" s="173" t="s">
        <v>284</v>
      </c>
      <c r="D13" s="40" t="s">
        <v>159</v>
      </c>
      <c r="E13" s="39" t="s">
        <v>6</v>
      </c>
      <c r="F13" s="32" t="s">
        <v>6</v>
      </c>
    </row>
    <row r="14" spans="1:12" x14ac:dyDescent="0.3">
      <c r="A14" s="215" t="s">
        <v>29</v>
      </c>
      <c r="B14" s="40" t="s">
        <v>258</v>
      </c>
      <c r="C14" s="173" t="s">
        <v>292</v>
      </c>
      <c r="D14" s="40" t="s">
        <v>259</v>
      </c>
      <c r="E14" s="39" t="s">
        <v>6</v>
      </c>
      <c r="F14" s="32" t="s">
        <v>6</v>
      </c>
    </row>
    <row r="15" spans="1:12" x14ac:dyDescent="0.3">
      <c r="A15" s="216"/>
      <c r="B15" s="40" t="s">
        <v>133</v>
      </c>
      <c r="C15" s="172" t="s">
        <v>134</v>
      </c>
      <c r="D15" s="40" t="s">
        <v>135</v>
      </c>
      <c r="E15" s="39" t="s">
        <v>6</v>
      </c>
      <c r="F15" s="32" t="s">
        <v>6</v>
      </c>
    </row>
    <row r="16" spans="1:12" x14ac:dyDescent="0.3">
      <c r="A16" s="216"/>
      <c r="B16" s="40" t="s">
        <v>260</v>
      </c>
      <c r="C16" s="172" t="s">
        <v>261</v>
      </c>
      <c r="D16" s="40" t="s">
        <v>262</v>
      </c>
      <c r="E16" s="39" t="s">
        <v>6</v>
      </c>
      <c r="F16" s="32" t="s">
        <v>6</v>
      </c>
    </row>
    <row r="17" spans="1:6" x14ac:dyDescent="0.3">
      <c r="A17" s="216"/>
      <c r="B17" s="40" t="s">
        <v>260</v>
      </c>
      <c r="C17" s="172" t="s">
        <v>263</v>
      </c>
      <c r="D17" s="40" t="s">
        <v>262</v>
      </c>
      <c r="E17" s="39" t="s">
        <v>6</v>
      </c>
      <c r="F17" s="32" t="s">
        <v>6</v>
      </c>
    </row>
    <row r="18" spans="1:6" x14ac:dyDescent="0.3">
      <c r="A18" s="217"/>
      <c r="B18" s="40" t="s">
        <v>260</v>
      </c>
      <c r="C18" s="172" t="s">
        <v>264</v>
      </c>
      <c r="D18" s="40" t="s">
        <v>265</v>
      </c>
      <c r="E18" s="39" t="s">
        <v>6</v>
      </c>
      <c r="F18" s="32" t="s">
        <v>6</v>
      </c>
    </row>
    <row r="19" spans="1:6" x14ac:dyDescent="0.3">
      <c r="A19" s="215" t="s">
        <v>30</v>
      </c>
      <c r="B19" s="40" t="s">
        <v>160</v>
      </c>
      <c r="C19" s="172" t="s">
        <v>161</v>
      </c>
      <c r="D19" s="40" t="s">
        <v>162</v>
      </c>
      <c r="E19" s="39" t="s">
        <v>6</v>
      </c>
      <c r="F19" s="32" t="s">
        <v>6</v>
      </c>
    </row>
    <row r="20" spans="1:6" x14ac:dyDescent="0.3">
      <c r="A20" s="217"/>
      <c r="B20" s="40" t="s">
        <v>160</v>
      </c>
      <c r="C20" s="172" t="s">
        <v>163</v>
      </c>
      <c r="D20" s="40" t="s">
        <v>162</v>
      </c>
      <c r="E20" s="39" t="s">
        <v>6</v>
      </c>
      <c r="F20" s="32" t="s">
        <v>6</v>
      </c>
    </row>
    <row r="21" spans="1:6" x14ac:dyDescent="0.3">
      <c r="A21" s="39" t="s">
        <v>31</v>
      </c>
      <c r="B21" s="40" t="s">
        <v>32</v>
      </c>
      <c r="C21" s="172" t="s">
        <v>266</v>
      </c>
      <c r="D21" s="40" t="s">
        <v>267</v>
      </c>
      <c r="E21" s="39" t="s">
        <v>6</v>
      </c>
      <c r="F21" s="32" t="s">
        <v>6</v>
      </c>
    </row>
    <row r="22" spans="1:6" ht="26" x14ac:dyDescent="0.3">
      <c r="A22" s="215" t="s">
        <v>33</v>
      </c>
      <c r="B22" s="40" t="s">
        <v>164</v>
      </c>
      <c r="C22" s="172" t="s">
        <v>165</v>
      </c>
      <c r="D22" s="40" t="s">
        <v>166</v>
      </c>
      <c r="E22" s="39" t="s">
        <v>6</v>
      </c>
      <c r="F22" s="32" t="s">
        <v>6</v>
      </c>
    </row>
    <row r="23" spans="1:6" ht="26" x14ac:dyDescent="0.3">
      <c r="A23" s="216"/>
      <c r="B23" s="40" t="s">
        <v>34</v>
      </c>
      <c r="C23" s="172" t="s">
        <v>35</v>
      </c>
      <c r="D23" s="40" t="s">
        <v>167</v>
      </c>
      <c r="E23" s="39" t="s">
        <v>6</v>
      </c>
      <c r="F23" s="32" t="s">
        <v>6</v>
      </c>
    </row>
    <row r="24" spans="1:6" x14ac:dyDescent="0.3">
      <c r="A24" s="216"/>
      <c r="B24" s="40" t="s">
        <v>34</v>
      </c>
      <c r="C24" s="172" t="s">
        <v>36</v>
      </c>
      <c r="D24" s="40" t="s">
        <v>168</v>
      </c>
      <c r="E24" s="39" t="s">
        <v>6</v>
      </c>
      <c r="F24" s="32" t="s">
        <v>6</v>
      </c>
    </row>
    <row r="25" spans="1:6" x14ac:dyDescent="0.3">
      <c r="A25" s="217"/>
      <c r="B25" s="40" t="s">
        <v>38</v>
      </c>
      <c r="C25" s="172" t="s">
        <v>39</v>
      </c>
      <c r="D25" s="40" t="s">
        <v>169</v>
      </c>
      <c r="E25" s="39" t="s">
        <v>7</v>
      </c>
      <c r="F25" s="32" t="s">
        <v>6</v>
      </c>
    </row>
    <row r="26" spans="1:6" ht="39" x14ac:dyDescent="0.3">
      <c r="A26" s="215" t="s">
        <v>40</v>
      </c>
      <c r="B26" s="40" t="s">
        <v>170</v>
      </c>
      <c r="C26" s="172" t="s">
        <v>171</v>
      </c>
      <c r="D26" s="40" t="s">
        <v>172</v>
      </c>
      <c r="E26" s="39" t="s">
        <v>6</v>
      </c>
      <c r="F26" s="32" t="s">
        <v>5</v>
      </c>
    </row>
    <row r="27" spans="1:6" x14ac:dyDescent="0.3">
      <c r="A27" s="216"/>
      <c r="B27" s="40" t="s">
        <v>41</v>
      </c>
      <c r="C27" s="172" t="s">
        <v>42</v>
      </c>
      <c r="D27" s="40" t="s">
        <v>173</v>
      </c>
      <c r="E27" s="39" t="s">
        <v>6</v>
      </c>
      <c r="F27" s="32" t="s">
        <v>6</v>
      </c>
    </row>
    <row r="28" spans="1:6" x14ac:dyDescent="0.3">
      <c r="A28" s="216"/>
      <c r="B28" s="40" t="s">
        <v>43</v>
      </c>
      <c r="C28" s="172" t="s">
        <v>44</v>
      </c>
      <c r="D28" s="40" t="s">
        <v>174</v>
      </c>
      <c r="E28" s="39" t="s">
        <v>6</v>
      </c>
      <c r="F28" s="32" t="s">
        <v>6</v>
      </c>
    </row>
    <row r="29" spans="1:6" x14ac:dyDescent="0.3">
      <c r="A29" s="217"/>
      <c r="B29" s="40" t="s">
        <v>45</v>
      </c>
      <c r="C29" s="172" t="s">
        <v>46</v>
      </c>
      <c r="D29" s="40" t="s">
        <v>173</v>
      </c>
      <c r="E29" s="39" t="s">
        <v>5</v>
      </c>
      <c r="F29" s="32" t="s">
        <v>5</v>
      </c>
    </row>
    <row r="30" spans="1:6" x14ac:dyDescent="0.3">
      <c r="A30" s="39" t="s">
        <v>47</v>
      </c>
      <c r="B30" s="40" t="s">
        <v>48</v>
      </c>
      <c r="C30" s="174" t="s">
        <v>49</v>
      </c>
      <c r="D30" s="40" t="s">
        <v>175</v>
      </c>
      <c r="E30" s="39" t="s">
        <v>6</v>
      </c>
      <c r="F30" s="32" t="s">
        <v>6</v>
      </c>
    </row>
    <row r="31" spans="1:6" x14ac:dyDescent="0.3">
      <c r="A31" s="215" t="s">
        <v>50</v>
      </c>
      <c r="B31" s="40" t="s">
        <v>51</v>
      </c>
      <c r="C31" s="172" t="s">
        <v>52</v>
      </c>
      <c r="D31" s="40" t="s">
        <v>176</v>
      </c>
      <c r="E31" s="39" t="s">
        <v>6</v>
      </c>
      <c r="F31" s="32" t="s">
        <v>6</v>
      </c>
    </row>
    <row r="32" spans="1:6" x14ac:dyDescent="0.3">
      <c r="A32" s="216"/>
      <c r="B32" s="40" t="s">
        <v>51</v>
      </c>
      <c r="C32" s="172" t="s">
        <v>53</v>
      </c>
      <c r="D32" s="40" t="s">
        <v>289</v>
      </c>
      <c r="E32" s="39" t="s">
        <v>5</v>
      </c>
      <c r="F32" s="32" t="s">
        <v>5</v>
      </c>
    </row>
    <row r="33" spans="1:6" x14ac:dyDescent="0.3">
      <c r="A33" s="216"/>
      <c r="B33" s="40" t="s">
        <v>51</v>
      </c>
      <c r="C33" s="172" t="s">
        <v>54</v>
      </c>
      <c r="D33" s="40" t="s">
        <v>176</v>
      </c>
      <c r="E33" s="39" t="s">
        <v>6</v>
      </c>
      <c r="F33" s="32" t="s">
        <v>6</v>
      </c>
    </row>
    <row r="34" spans="1:6" x14ac:dyDescent="0.3">
      <c r="A34" s="216"/>
      <c r="B34" s="40" t="s">
        <v>177</v>
      </c>
      <c r="C34" s="172" t="s">
        <v>178</v>
      </c>
      <c r="D34" s="40" t="s">
        <v>179</v>
      </c>
      <c r="E34" s="39" t="s">
        <v>6</v>
      </c>
      <c r="F34" s="32" t="s">
        <v>6</v>
      </c>
    </row>
    <row r="35" spans="1:6" x14ac:dyDescent="0.3">
      <c r="A35" s="216"/>
      <c r="B35" s="40" t="s">
        <v>50</v>
      </c>
      <c r="C35" s="172" t="s">
        <v>55</v>
      </c>
      <c r="D35" s="40" t="s">
        <v>180</v>
      </c>
      <c r="E35" s="39" t="s">
        <v>6</v>
      </c>
      <c r="F35" s="32" t="s">
        <v>6</v>
      </c>
    </row>
    <row r="36" spans="1:6" x14ac:dyDescent="0.3">
      <c r="A36" s="216"/>
      <c r="B36" s="40" t="s">
        <v>50</v>
      </c>
      <c r="C36" s="172" t="s">
        <v>56</v>
      </c>
      <c r="D36" s="40" t="s">
        <v>181</v>
      </c>
      <c r="E36" s="39" t="s">
        <v>6</v>
      </c>
      <c r="F36" s="32" t="s">
        <v>6</v>
      </c>
    </row>
    <row r="37" spans="1:6" x14ac:dyDescent="0.3">
      <c r="A37" s="216"/>
      <c r="B37" s="40" t="s">
        <v>50</v>
      </c>
      <c r="C37" s="172" t="s">
        <v>57</v>
      </c>
      <c r="D37" s="40" t="s">
        <v>182</v>
      </c>
      <c r="E37" s="39" t="s">
        <v>6</v>
      </c>
      <c r="F37" s="32" t="s">
        <v>6</v>
      </c>
    </row>
    <row r="38" spans="1:6" x14ac:dyDescent="0.3">
      <c r="A38" s="216"/>
      <c r="B38" s="40" t="s">
        <v>50</v>
      </c>
      <c r="C38" s="172" t="s">
        <v>58</v>
      </c>
      <c r="D38" s="40" t="s">
        <v>182</v>
      </c>
      <c r="E38" s="39" t="s">
        <v>6</v>
      </c>
      <c r="F38" s="32" t="s">
        <v>6</v>
      </c>
    </row>
    <row r="39" spans="1:6" x14ac:dyDescent="0.3">
      <c r="A39" s="216"/>
      <c r="B39" s="40" t="s">
        <v>50</v>
      </c>
      <c r="C39" s="172" t="s">
        <v>183</v>
      </c>
      <c r="D39" s="40" t="s">
        <v>184</v>
      </c>
      <c r="E39" s="39" t="s">
        <v>7</v>
      </c>
      <c r="F39" s="32" t="s">
        <v>6</v>
      </c>
    </row>
    <row r="40" spans="1:6" x14ac:dyDescent="0.3">
      <c r="A40" s="217"/>
      <c r="B40" s="40" t="s">
        <v>50</v>
      </c>
      <c r="C40" s="172" t="s">
        <v>59</v>
      </c>
      <c r="D40" s="40" t="s">
        <v>185</v>
      </c>
      <c r="E40" s="39" t="s">
        <v>6</v>
      </c>
      <c r="F40" s="32" t="s">
        <v>6</v>
      </c>
    </row>
    <row r="41" spans="1:6" x14ac:dyDescent="0.3">
      <c r="A41" s="215" t="s">
        <v>60</v>
      </c>
      <c r="B41" s="40" t="s">
        <v>136</v>
      </c>
      <c r="C41" s="172" t="s">
        <v>137</v>
      </c>
      <c r="D41" s="40" t="s">
        <v>186</v>
      </c>
      <c r="E41" s="39" t="s">
        <v>6</v>
      </c>
      <c r="F41" s="32" t="s">
        <v>6</v>
      </c>
    </row>
    <row r="42" spans="1:6" x14ac:dyDescent="0.3">
      <c r="A42" s="216"/>
      <c r="B42" s="40" t="s">
        <v>187</v>
      </c>
      <c r="C42" s="172" t="s">
        <v>188</v>
      </c>
      <c r="D42" s="40" t="s">
        <v>189</v>
      </c>
      <c r="E42" s="39" t="s">
        <v>6</v>
      </c>
      <c r="F42" s="32" t="s">
        <v>6</v>
      </c>
    </row>
    <row r="43" spans="1:6" x14ac:dyDescent="0.3">
      <c r="A43" s="217"/>
      <c r="B43" s="40" t="s">
        <v>61</v>
      </c>
      <c r="C43" s="172" t="s">
        <v>62</v>
      </c>
      <c r="D43" s="40" t="s">
        <v>294</v>
      </c>
      <c r="E43" s="39" t="s">
        <v>6</v>
      </c>
      <c r="F43" s="32" t="s">
        <v>6</v>
      </c>
    </row>
    <row r="44" spans="1:6" x14ac:dyDescent="0.3">
      <c r="A44" s="215" t="s">
        <v>63</v>
      </c>
      <c r="B44" s="40" t="s">
        <v>64</v>
      </c>
      <c r="C44" s="172" t="s">
        <v>65</v>
      </c>
      <c r="D44" s="40" t="s">
        <v>190</v>
      </c>
      <c r="E44" s="39" t="s">
        <v>6</v>
      </c>
      <c r="F44" s="32" t="s">
        <v>6</v>
      </c>
    </row>
    <row r="45" spans="1:6" x14ac:dyDescent="0.3">
      <c r="A45" s="216"/>
      <c r="B45" s="40" t="s">
        <v>64</v>
      </c>
      <c r="C45" s="172" t="s">
        <v>66</v>
      </c>
      <c r="D45" s="40" t="s">
        <v>191</v>
      </c>
      <c r="E45" s="39" t="s">
        <v>6</v>
      </c>
      <c r="F45" s="32" t="s">
        <v>6</v>
      </c>
    </row>
    <row r="46" spans="1:6" x14ac:dyDescent="0.3">
      <c r="A46" s="216"/>
      <c r="B46" s="40" t="s">
        <v>67</v>
      </c>
      <c r="C46" s="172" t="s">
        <v>268</v>
      </c>
      <c r="D46" s="40" t="s">
        <v>192</v>
      </c>
      <c r="E46" s="39" t="s">
        <v>6</v>
      </c>
      <c r="F46" s="32" t="s">
        <v>6</v>
      </c>
    </row>
    <row r="47" spans="1:6" x14ac:dyDescent="0.3">
      <c r="A47" s="216"/>
      <c r="B47" s="40" t="s">
        <v>67</v>
      </c>
      <c r="C47" s="172" t="s">
        <v>193</v>
      </c>
      <c r="D47" s="40" t="s">
        <v>192</v>
      </c>
      <c r="E47" s="39" t="s">
        <v>6</v>
      </c>
      <c r="F47" s="32" t="s">
        <v>6</v>
      </c>
    </row>
    <row r="48" spans="1:6" x14ac:dyDescent="0.3">
      <c r="A48" s="217"/>
      <c r="B48" s="40" t="s">
        <v>68</v>
      </c>
      <c r="C48" s="172" t="s">
        <v>69</v>
      </c>
      <c r="D48" s="40" t="s">
        <v>69</v>
      </c>
      <c r="E48" s="39" t="s">
        <v>7</v>
      </c>
      <c r="F48" s="32" t="s">
        <v>6</v>
      </c>
    </row>
    <row r="49" spans="1:6" x14ac:dyDescent="0.3">
      <c r="A49" s="215" t="s">
        <v>70</v>
      </c>
      <c r="B49" s="40" t="s">
        <v>71</v>
      </c>
      <c r="C49" s="172" t="s">
        <v>72</v>
      </c>
      <c r="D49" s="40" t="s">
        <v>290</v>
      </c>
      <c r="E49" s="39" t="s">
        <v>5</v>
      </c>
      <c r="F49" s="32" t="s">
        <v>6</v>
      </c>
    </row>
    <row r="50" spans="1:6" x14ac:dyDescent="0.3">
      <c r="A50" s="216"/>
      <c r="B50" s="40" t="s">
        <v>71</v>
      </c>
      <c r="C50" s="172" t="s">
        <v>138</v>
      </c>
      <c r="D50" s="40" t="s">
        <v>194</v>
      </c>
      <c r="E50" s="39" t="s">
        <v>6</v>
      </c>
      <c r="F50" s="32" t="s">
        <v>6</v>
      </c>
    </row>
    <row r="51" spans="1:6" x14ac:dyDescent="0.3">
      <c r="A51" s="216"/>
      <c r="B51" s="40" t="s">
        <v>71</v>
      </c>
      <c r="C51" s="172" t="s">
        <v>139</v>
      </c>
      <c r="D51" s="40" t="s">
        <v>195</v>
      </c>
      <c r="E51" s="39" t="s">
        <v>5</v>
      </c>
      <c r="F51" s="32" t="s">
        <v>5</v>
      </c>
    </row>
    <row r="52" spans="1:6" x14ac:dyDescent="0.3">
      <c r="A52" s="217"/>
      <c r="B52" s="40" t="s">
        <v>71</v>
      </c>
      <c r="C52" s="172" t="s">
        <v>140</v>
      </c>
      <c r="D52" s="40" t="s">
        <v>196</v>
      </c>
      <c r="E52" s="39" t="s">
        <v>6</v>
      </c>
      <c r="F52" s="32" t="s">
        <v>6</v>
      </c>
    </row>
    <row r="53" spans="1:6" x14ac:dyDescent="0.3">
      <c r="A53" s="215" t="s">
        <v>73</v>
      </c>
      <c r="B53" s="40" t="s">
        <v>74</v>
      </c>
      <c r="C53" s="172" t="s">
        <v>75</v>
      </c>
      <c r="D53" s="40" t="s">
        <v>295</v>
      </c>
      <c r="E53" s="39" t="s">
        <v>6</v>
      </c>
      <c r="F53" s="32" t="s">
        <v>6</v>
      </c>
    </row>
    <row r="54" spans="1:6" x14ac:dyDescent="0.3">
      <c r="A54" s="216"/>
      <c r="B54" s="40" t="s">
        <v>74</v>
      </c>
      <c r="C54" s="172" t="s">
        <v>76</v>
      </c>
      <c r="D54" s="40" t="s">
        <v>197</v>
      </c>
      <c r="E54" s="39" t="s">
        <v>7</v>
      </c>
      <c r="F54" s="32" t="s">
        <v>6</v>
      </c>
    </row>
    <row r="55" spans="1:6" x14ac:dyDescent="0.3">
      <c r="A55" s="216"/>
      <c r="B55" s="40" t="s">
        <v>74</v>
      </c>
      <c r="C55" s="172" t="s">
        <v>37</v>
      </c>
      <c r="D55" s="40" t="s">
        <v>198</v>
      </c>
      <c r="E55" s="39" t="s">
        <v>6</v>
      </c>
      <c r="F55" s="32" t="s">
        <v>6</v>
      </c>
    </row>
    <row r="56" spans="1:6" x14ac:dyDescent="0.3">
      <c r="A56" s="216"/>
      <c r="B56" s="40" t="s">
        <v>77</v>
      </c>
      <c r="C56" s="172" t="s">
        <v>78</v>
      </c>
      <c r="D56" s="40" t="s">
        <v>199</v>
      </c>
      <c r="E56" s="39" t="s">
        <v>7</v>
      </c>
      <c r="F56" s="32" t="s">
        <v>6</v>
      </c>
    </row>
    <row r="57" spans="1:6" x14ac:dyDescent="0.3">
      <c r="A57" s="216"/>
      <c r="B57" s="40" t="s">
        <v>141</v>
      </c>
      <c r="C57" s="172" t="s">
        <v>142</v>
      </c>
      <c r="D57" s="40" t="s">
        <v>200</v>
      </c>
      <c r="E57" s="39" t="s">
        <v>6</v>
      </c>
      <c r="F57" s="32" t="s">
        <v>7</v>
      </c>
    </row>
    <row r="58" spans="1:6" x14ac:dyDescent="0.3">
      <c r="A58" s="217"/>
      <c r="B58" s="40" t="s">
        <v>79</v>
      </c>
      <c r="C58" s="172" t="s">
        <v>80</v>
      </c>
      <c r="D58" s="40" t="s">
        <v>295</v>
      </c>
      <c r="E58" s="39" t="s">
        <v>6</v>
      </c>
      <c r="F58" s="32" t="s">
        <v>6</v>
      </c>
    </row>
    <row r="59" spans="1:6" x14ac:dyDescent="0.3">
      <c r="A59" s="215" t="s">
        <v>81</v>
      </c>
      <c r="B59" s="40" t="s">
        <v>82</v>
      </c>
      <c r="C59" s="172" t="s">
        <v>83</v>
      </c>
      <c r="D59" s="40" t="s">
        <v>201</v>
      </c>
      <c r="E59" s="39" t="s">
        <v>6</v>
      </c>
      <c r="F59" s="32" t="s">
        <v>6</v>
      </c>
    </row>
    <row r="60" spans="1:6" x14ac:dyDescent="0.3">
      <c r="A60" s="216"/>
      <c r="B60" s="40" t="s">
        <v>84</v>
      </c>
      <c r="C60" s="172" t="s">
        <v>85</v>
      </c>
      <c r="D60" s="40" t="s">
        <v>176</v>
      </c>
      <c r="E60" s="39" t="s">
        <v>6</v>
      </c>
      <c r="F60" s="32" t="s">
        <v>6</v>
      </c>
    </row>
    <row r="61" spans="1:6" x14ac:dyDescent="0.3">
      <c r="A61" s="216"/>
      <c r="B61" s="40" t="s">
        <v>84</v>
      </c>
      <c r="C61" s="172" t="s">
        <v>86</v>
      </c>
      <c r="D61" s="40" t="s">
        <v>176</v>
      </c>
      <c r="E61" s="39" t="s">
        <v>6</v>
      </c>
      <c r="F61" s="32" t="s">
        <v>6</v>
      </c>
    </row>
    <row r="62" spans="1:6" x14ac:dyDescent="0.3">
      <c r="A62" s="216"/>
      <c r="B62" s="40" t="s">
        <v>203</v>
      </c>
      <c r="C62" s="172" t="s">
        <v>204</v>
      </c>
      <c r="D62" s="40" t="s">
        <v>205</v>
      </c>
      <c r="E62" s="39" t="s">
        <v>5</v>
      </c>
      <c r="F62" s="32" t="s">
        <v>5</v>
      </c>
    </row>
    <row r="63" spans="1:6" x14ac:dyDescent="0.3">
      <c r="A63" s="216"/>
      <c r="B63" s="40" t="s">
        <v>87</v>
      </c>
      <c r="C63" s="172" t="s">
        <v>88</v>
      </c>
      <c r="D63" s="40" t="s">
        <v>202</v>
      </c>
      <c r="E63" s="39" t="s">
        <v>6</v>
      </c>
      <c r="F63" s="32" t="s">
        <v>6</v>
      </c>
    </row>
    <row r="64" spans="1:6" x14ac:dyDescent="0.3">
      <c r="A64" s="216"/>
      <c r="B64" s="40" t="s">
        <v>89</v>
      </c>
      <c r="C64" s="172" t="s">
        <v>90</v>
      </c>
      <c r="D64" s="40" t="s">
        <v>206</v>
      </c>
      <c r="E64" s="39" t="s">
        <v>6</v>
      </c>
      <c r="F64" s="32" t="s">
        <v>6</v>
      </c>
    </row>
    <row r="65" spans="1:6" x14ac:dyDescent="0.3">
      <c r="A65" s="216"/>
      <c r="B65" s="40" t="s">
        <v>91</v>
      </c>
      <c r="C65" s="172" t="s">
        <v>207</v>
      </c>
      <c r="D65" s="40" t="s">
        <v>208</v>
      </c>
      <c r="E65" s="39" t="s">
        <v>6</v>
      </c>
      <c r="F65" s="32" t="s">
        <v>6</v>
      </c>
    </row>
    <row r="66" spans="1:6" x14ac:dyDescent="0.3">
      <c r="A66" s="216"/>
      <c r="B66" s="40" t="s">
        <v>91</v>
      </c>
      <c r="C66" s="172" t="s">
        <v>92</v>
      </c>
      <c r="D66" s="40" t="s">
        <v>209</v>
      </c>
      <c r="E66" s="39" t="s">
        <v>6</v>
      </c>
      <c r="F66" s="32" t="s">
        <v>6</v>
      </c>
    </row>
    <row r="67" spans="1:6" x14ac:dyDescent="0.3">
      <c r="A67" s="216"/>
      <c r="B67" s="40" t="s">
        <v>93</v>
      </c>
      <c r="C67" s="172" t="s">
        <v>94</v>
      </c>
      <c r="D67" s="40" t="s">
        <v>176</v>
      </c>
      <c r="E67" s="39" t="s">
        <v>6</v>
      </c>
      <c r="F67" s="32" t="s">
        <v>6</v>
      </c>
    </row>
    <row r="68" spans="1:6" x14ac:dyDescent="0.3">
      <c r="A68" s="216"/>
      <c r="B68" s="40" t="s">
        <v>95</v>
      </c>
      <c r="C68" s="172" t="s">
        <v>96</v>
      </c>
      <c r="D68" s="40" t="s">
        <v>202</v>
      </c>
      <c r="E68" s="39" t="s">
        <v>6</v>
      </c>
      <c r="F68" s="32" t="s">
        <v>5</v>
      </c>
    </row>
    <row r="69" spans="1:6" x14ac:dyDescent="0.3">
      <c r="A69" s="216"/>
      <c r="B69" s="40" t="s">
        <v>97</v>
      </c>
      <c r="C69" s="172" t="s">
        <v>98</v>
      </c>
      <c r="D69" s="40" t="s">
        <v>210</v>
      </c>
      <c r="E69" s="39" t="s">
        <v>6</v>
      </c>
      <c r="F69" s="32" t="s">
        <v>6</v>
      </c>
    </row>
    <row r="70" spans="1:6" x14ac:dyDescent="0.3">
      <c r="A70" s="216"/>
      <c r="B70" s="40" t="s">
        <v>97</v>
      </c>
      <c r="C70" s="172" t="s">
        <v>98</v>
      </c>
      <c r="D70" s="40" t="s">
        <v>211</v>
      </c>
      <c r="E70" s="39" t="s">
        <v>6</v>
      </c>
      <c r="F70" s="32" t="s">
        <v>6</v>
      </c>
    </row>
    <row r="71" spans="1:6" x14ac:dyDescent="0.3">
      <c r="A71" s="216"/>
      <c r="B71" s="40" t="s">
        <v>97</v>
      </c>
      <c r="C71" s="172" t="s">
        <v>99</v>
      </c>
      <c r="D71" s="40" t="s">
        <v>212</v>
      </c>
      <c r="E71" s="39" t="s">
        <v>6</v>
      </c>
      <c r="F71" s="32" t="s">
        <v>6</v>
      </c>
    </row>
    <row r="72" spans="1:6" x14ac:dyDescent="0.3">
      <c r="A72" s="216"/>
      <c r="B72" s="40" t="s">
        <v>97</v>
      </c>
      <c r="C72" s="172" t="s">
        <v>126</v>
      </c>
      <c r="D72" s="40" t="s">
        <v>213</v>
      </c>
      <c r="E72" s="39" t="s">
        <v>5</v>
      </c>
      <c r="F72" s="32" t="s">
        <v>6</v>
      </c>
    </row>
    <row r="73" spans="1:6" x14ac:dyDescent="0.3">
      <c r="A73" s="216"/>
      <c r="B73" s="40" t="s">
        <v>97</v>
      </c>
      <c r="C73" s="172" t="s">
        <v>143</v>
      </c>
      <c r="D73" s="40" t="s">
        <v>214</v>
      </c>
      <c r="E73" s="39" t="s">
        <v>5</v>
      </c>
      <c r="F73" s="32" t="s">
        <v>5</v>
      </c>
    </row>
    <row r="74" spans="1:6" x14ac:dyDescent="0.3">
      <c r="A74" s="216"/>
      <c r="B74" s="40" t="s">
        <v>97</v>
      </c>
      <c r="C74" s="172" t="s">
        <v>127</v>
      </c>
      <c r="D74" s="40" t="s">
        <v>215</v>
      </c>
      <c r="E74" s="39" t="s">
        <v>6</v>
      </c>
      <c r="F74" s="32" t="s">
        <v>6</v>
      </c>
    </row>
    <row r="75" spans="1:6" x14ac:dyDescent="0.3">
      <c r="A75" s="216"/>
      <c r="B75" s="40" t="s">
        <v>97</v>
      </c>
      <c r="C75" s="172" t="s">
        <v>127</v>
      </c>
      <c r="D75" s="40" t="s">
        <v>216</v>
      </c>
      <c r="E75" s="39" t="s">
        <v>6</v>
      </c>
      <c r="F75" s="32" t="s">
        <v>6</v>
      </c>
    </row>
    <row r="76" spans="1:6" x14ac:dyDescent="0.3">
      <c r="A76" s="216"/>
      <c r="B76" s="40" t="s">
        <v>100</v>
      </c>
      <c r="C76" s="172" t="s">
        <v>101</v>
      </c>
      <c r="D76" s="40" t="s">
        <v>217</v>
      </c>
      <c r="E76" s="39" t="s">
        <v>6</v>
      </c>
      <c r="F76" s="32" t="s">
        <v>6</v>
      </c>
    </row>
    <row r="77" spans="1:6" x14ac:dyDescent="0.3">
      <c r="A77" s="216"/>
      <c r="B77" s="40" t="s">
        <v>218</v>
      </c>
      <c r="C77" s="172" t="s">
        <v>219</v>
      </c>
      <c r="D77" s="40" t="s">
        <v>220</v>
      </c>
      <c r="E77" s="39" t="s">
        <v>6</v>
      </c>
      <c r="F77" s="32" t="s">
        <v>6</v>
      </c>
    </row>
    <row r="78" spans="1:6" x14ac:dyDescent="0.3">
      <c r="A78" s="216"/>
      <c r="B78" s="40" t="s">
        <v>102</v>
      </c>
      <c r="C78" s="172" t="s">
        <v>103</v>
      </c>
      <c r="D78" s="40" t="s">
        <v>221</v>
      </c>
      <c r="E78" s="39" t="s">
        <v>6</v>
      </c>
      <c r="F78" s="32" t="s">
        <v>6</v>
      </c>
    </row>
    <row r="79" spans="1:6" x14ac:dyDescent="0.3">
      <c r="A79" s="216"/>
      <c r="B79" s="40" t="s">
        <v>255</v>
      </c>
      <c r="C79" s="172" t="s">
        <v>269</v>
      </c>
      <c r="D79" s="40" t="s">
        <v>202</v>
      </c>
      <c r="E79" s="39" t="s">
        <v>6</v>
      </c>
      <c r="F79" s="32" t="s">
        <v>6</v>
      </c>
    </row>
    <row r="80" spans="1:6" x14ac:dyDescent="0.3">
      <c r="A80" s="216"/>
      <c r="B80" s="40" t="s">
        <v>255</v>
      </c>
      <c r="C80" s="172" t="s">
        <v>256</v>
      </c>
      <c r="D80" s="40" t="s">
        <v>202</v>
      </c>
      <c r="E80" s="39" t="s">
        <v>5</v>
      </c>
      <c r="F80" s="32" t="s">
        <v>5</v>
      </c>
    </row>
    <row r="81" spans="1:6" x14ac:dyDescent="0.3">
      <c r="A81" s="216"/>
      <c r="B81" s="40" t="s">
        <v>104</v>
      </c>
      <c r="C81" s="172" t="s">
        <v>222</v>
      </c>
      <c r="D81" s="40" t="s">
        <v>223</v>
      </c>
      <c r="E81" s="39" t="s">
        <v>6</v>
      </c>
      <c r="F81" s="32" t="s">
        <v>6</v>
      </c>
    </row>
    <row r="82" spans="1:6" x14ac:dyDescent="0.3">
      <c r="A82" s="216"/>
      <c r="B82" s="40" t="s">
        <v>144</v>
      </c>
      <c r="C82" s="172" t="s">
        <v>145</v>
      </c>
      <c r="D82" s="40" t="s">
        <v>224</v>
      </c>
      <c r="E82" s="39" t="s">
        <v>6</v>
      </c>
      <c r="F82" s="32" t="s">
        <v>6</v>
      </c>
    </row>
    <row r="83" spans="1:6" x14ac:dyDescent="0.3">
      <c r="A83" s="216"/>
      <c r="B83" s="40" t="s">
        <v>144</v>
      </c>
      <c r="C83" s="172" t="s">
        <v>146</v>
      </c>
      <c r="D83" s="40" t="s">
        <v>144</v>
      </c>
      <c r="E83" s="39" t="s">
        <v>6</v>
      </c>
      <c r="F83" s="32" t="s">
        <v>6</v>
      </c>
    </row>
    <row r="84" spans="1:6" x14ac:dyDescent="0.3">
      <c r="A84" s="216"/>
      <c r="B84" s="40" t="s">
        <v>105</v>
      </c>
      <c r="C84" s="172" t="s">
        <v>106</v>
      </c>
      <c r="D84" s="40" t="s">
        <v>225</v>
      </c>
      <c r="E84" s="39" t="s">
        <v>7</v>
      </c>
      <c r="F84" s="32" t="s">
        <v>7</v>
      </c>
    </row>
    <row r="85" spans="1:6" x14ac:dyDescent="0.3">
      <c r="A85" s="216"/>
      <c r="B85" s="40" t="s">
        <v>105</v>
      </c>
      <c r="C85" s="172" t="s">
        <v>107</v>
      </c>
      <c r="D85" s="40" t="s">
        <v>202</v>
      </c>
      <c r="E85" s="39" t="s">
        <v>6</v>
      </c>
      <c r="F85" s="32" t="s">
        <v>6</v>
      </c>
    </row>
    <row r="86" spans="1:6" x14ac:dyDescent="0.3">
      <c r="A86" s="216"/>
      <c r="B86" s="40" t="s">
        <v>105</v>
      </c>
      <c r="C86" s="172" t="s">
        <v>108</v>
      </c>
      <c r="D86" s="40" t="s">
        <v>291</v>
      </c>
      <c r="E86" s="39" t="s">
        <v>6</v>
      </c>
      <c r="F86" s="32" t="s">
        <v>6</v>
      </c>
    </row>
    <row r="87" spans="1:6" x14ac:dyDescent="0.3">
      <c r="A87" s="216"/>
      <c r="B87" s="40" t="s">
        <v>105</v>
      </c>
      <c r="C87" s="172" t="s">
        <v>108</v>
      </c>
      <c r="D87" s="40" t="s">
        <v>291</v>
      </c>
      <c r="E87" s="39" t="s">
        <v>6</v>
      </c>
      <c r="F87" s="32" t="s">
        <v>6</v>
      </c>
    </row>
    <row r="88" spans="1:6" x14ac:dyDescent="0.3">
      <c r="A88" s="216"/>
      <c r="B88" s="40" t="s">
        <v>270</v>
      </c>
      <c r="C88" s="172" t="s">
        <v>271</v>
      </c>
      <c r="D88" s="40" t="s">
        <v>202</v>
      </c>
      <c r="E88" s="39" t="s">
        <v>6</v>
      </c>
      <c r="F88" s="32" t="s">
        <v>5</v>
      </c>
    </row>
    <row r="89" spans="1:6" x14ac:dyDescent="0.3">
      <c r="A89" s="216"/>
      <c r="B89" s="40" t="s">
        <v>226</v>
      </c>
      <c r="C89" s="172" t="s">
        <v>227</v>
      </c>
      <c r="D89" s="40" t="s">
        <v>228</v>
      </c>
      <c r="E89" s="39" t="s">
        <v>5</v>
      </c>
      <c r="F89" s="32" t="s">
        <v>5</v>
      </c>
    </row>
    <row r="90" spans="1:6" x14ac:dyDescent="0.3">
      <c r="A90" s="216"/>
      <c r="B90" s="40" t="s">
        <v>109</v>
      </c>
      <c r="C90" s="172" t="s">
        <v>110</v>
      </c>
      <c r="D90" s="40" t="s">
        <v>229</v>
      </c>
      <c r="E90" s="39" t="s">
        <v>10</v>
      </c>
      <c r="F90" s="32" t="s">
        <v>10</v>
      </c>
    </row>
    <row r="91" spans="1:6" x14ac:dyDescent="0.3">
      <c r="A91" s="216"/>
      <c r="B91" s="40" t="s">
        <v>81</v>
      </c>
      <c r="C91" s="172" t="s">
        <v>111</v>
      </c>
      <c r="D91" s="40" t="s">
        <v>230</v>
      </c>
      <c r="E91" s="39" t="s">
        <v>10</v>
      </c>
      <c r="F91" s="32" t="s">
        <v>10</v>
      </c>
    </row>
    <row r="92" spans="1:6" x14ac:dyDescent="0.3">
      <c r="A92" s="216"/>
      <c r="B92" s="40" t="s">
        <v>81</v>
      </c>
      <c r="C92" s="172" t="s">
        <v>112</v>
      </c>
      <c r="D92" s="40" t="s">
        <v>230</v>
      </c>
      <c r="E92" s="39" t="s">
        <v>10</v>
      </c>
      <c r="F92" s="32" t="s">
        <v>10</v>
      </c>
    </row>
    <row r="93" spans="1:6" x14ac:dyDescent="0.3">
      <c r="A93" s="216"/>
      <c r="B93" s="40" t="s">
        <v>81</v>
      </c>
      <c r="C93" s="172" t="s">
        <v>113</v>
      </c>
      <c r="D93" s="40" t="s">
        <v>230</v>
      </c>
      <c r="E93" s="39" t="s">
        <v>10</v>
      </c>
      <c r="F93" s="32" t="s">
        <v>10</v>
      </c>
    </row>
    <row r="94" spans="1:6" x14ac:dyDescent="0.3">
      <c r="A94" s="216"/>
      <c r="B94" s="40" t="s">
        <v>81</v>
      </c>
      <c r="C94" s="172" t="s">
        <v>272</v>
      </c>
      <c r="D94" s="40" t="s">
        <v>273</v>
      </c>
      <c r="E94" s="39" t="s">
        <v>6</v>
      </c>
      <c r="F94" s="32" t="s">
        <v>6</v>
      </c>
    </row>
    <row r="95" spans="1:6" x14ac:dyDescent="0.3">
      <c r="A95" s="216"/>
      <c r="B95" s="40" t="s">
        <v>81</v>
      </c>
      <c r="C95" s="172" t="s">
        <v>274</v>
      </c>
      <c r="D95" s="40" t="s">
        <v>275</v>
      </c>
      <c r="E95" s="39" t="s">
        <v>5</v>
      </c>
      <c r="F95" s="32" t="s">
        <v>5</v>
      </c>
    </row>
    <row r="96" spans="1:6" x14ac:dyDescent="0.3">
      <c r="A96" s="216"/>
      <c r="B96" s="40" t="s">
        <v>81</v>
      </c>
      <c r="C96" s="175" t="s">
        <v>285</v>
      </c>
      <c r="D96" s="40" t="s">
        <v>234</v>
      </c>
      <c r="E96" s="39" t="s">
        <v>5</v>
      </c>
      <c r="F96" s="32" t="s">
        <v>5</v>
      </c>
    </row>
    <row r="97" spans="1:6" x14ac:dyDescent="0.3">
      <c r="A97" s="216"/>
      <c r="B97" s="40" t="s">
        <v>81</v>
      </c>
      <c r="C97" s="176" t="s">
        <v>114</v>
      </c>
      <c r="D97" s="40" t="s">
        <v>231</v>
      </c>
      <c r="E97" s="39" t="s">
        <v>6</v>
      </c>
      <c r="F97" s="32" t="s">
        <v>6</v>
      </c>
    </row>
    <row r="98" spans="1:6" x14ac:dyDescent="0.3">
      <c r="A98" s="216"/>
      <c r="B98" s="40" t="s">
        <v>81</v>
      </c>
      <c r="C98" s="176" t="s">
        <v>147</v>
      </c>
      <c r="D98" s="40" t="s">
        <v>232</v>
      </c>
      <c r="E98" s="39" t="s">
        <v>6</v>
      </c>
      <c r="F98" s="32" t="s">
        <v>6</v>
      </c>
    </row>
    <row r="99" spans="1:6" x14ac:dyDescent="0.3">
      <c r="A99" s="216"/>
      <c r="B99" s="40" t="s">
        <v>81</v>
      </c>
      <c r="C99" s="176" t="s">
        <v>276</v>
      </c>
      <c r="D99" s="40" t="s">
        <v>277</v>
      </c>
      <c r="E99" s="39" t="s">
        <v>5</v>
      </c>
      <c r="F99" s="32" t="s">
        <v>5</v>
      </c>
    </row>
    <row r="100" spans="1:6" x14ac:dyDescent="0.3">
      <c r="A100" s="216"/>
      <c r="B100" s="40" t="s">
        <v>81</v>
      </c>
      <c r="C100" s="176" t="s">
        <v>278</v>
      </c>
      <c r="D100" s="40" t="s">
        <v>279</v>
      </c>
      <c r="E100" s="39" t="s">
        <v>10</v>
      </c>
      <c r="F100" s="32" t="s">
        <v>10</v>
      </c>
    </row>
    <row r="101" spans="1:6" x14ac:dyDescent="0.3">
      <c r="A101" s="216"/>
      <c r="B101" s="40" t="s">
        <v>81</v>
      </c>
      <c r="C101" s="172" t="s">
        <v>235</v>
      </c>
      <c r="D101" s="40" t="s">
        <v>236</v>
      </c>
      <c r="E101" s="39" t="s">
        <v>6</v>
      </c>
      <c r="F101" s="32" t="s">
        <v>6</v>
      </c>
    </row>
    <row r="102" spans="1:6" x14ac:dyDescent="0.3">
      <c r="A102" s="216"/>
      <c r="B102" s="40" t="s">
        <v>81</v>
      </c>
      <c r="C102" s="172" t="s">
        <v>280</v>
      </c>
      <c r="D102" s="40" t="s">
        <v>281</v>
      </c>
      <c r="E102" s="39" t="s">
        <v>6</v>
      </c>
      <c r="F102" s="32" t="s">
        <v>6</v>
      </c>
    </row>
    <row r="103" spans="1:6" x14ac:dyDescent="0.3">
      <c r="A103" s="216"/>
      <c r="B103" s="40" t="s">
        <v>81</v>
      </c>
      <c r="C103" s="172" t="s">
        <v>237</v>
      </c>
      <c r="D103" s="40" t="s">
        <v>238</v>
      </c>
      <c r="E103" s="39" t="s">
        <v>6</v>
      </c>
      <c r="F103" s="32" t="s">
        <v>6</v>
      </c>
    </row>
    <row r="104" spans="1:6" x14ac:dyDescent="0.3">
      <c r="A104" s="216"/>
      <c r="B104" s="40" t="s">
        <v>81</v>
      </c>
      <c r="C104" s="172" t="s">
        <v>239</v>
      </c>
      <c r="D104" s="40" t="s">
        <v>233</v>
      </c>
      <c r="E104" s="39" t="s">
        <v>5</v>
      </c>
      <c r="F104" s="32" t="s">
        <v>5</v>
      </c>
    </row>
    <row r="105" spans="1:6" x14ac:dyDescent="0.3">
      <c r="A105" s="216"/>
      <c r="B105" s="40" t="s">
        <v>115</v>
      </c>
      <c r="C105" s="172" t="s">
        <v>116</v>
      </c>
      <c r="D105" s="40" t="s">
        <v>240</v>
      </c>
      <c r="E105" s="39" t="s">
        <v>6</v>
      </c>
      <c r="F105" s="32" t="s">
        <v>6</v>
      </c>
    </row>
    <row r="106" spans="1:6" x14ac:dyDescent="0.3">
      <c r="A106" s="216"/>
      <c r="B106" s="40" t="s">
        <v>115</v>
      </c>
      <c r="C106" s="172" t="s">
        <v>117</v>
      </c>
      <c r="D106" s="40" t="s">
        <v>241</v>
      </c>
      <c r="E106" s="39" t="s">
        <v>5</v>
      </c>
      <c r="F106" s="32" t="s">
        <v>5</v>
      </c>
    </row>
    <row r="107" spans="1:6" x14ac:dyDescent="0.3">
      <c r="A107" s="216"/>
      <c r="B107" s="40" t="s">
        <v>115</v>
      </c>
      <c r="C107" s="172" t="s">
        <v>118</v>
      </c>
      <c r="D107" s="40" t="s">
        <v>242</v>
      </c>
      <c r="E107" s="39" t="s">
        <v>6</v>
      </c>
      <c r="F107" s="32" t="s">
        <v>6</v>
      </c>
    </row>
    <row r="108" spans="1:6" x14ac:dyDescent="0.3">
      <c r="A108" s="216"/>
      <c r="B108" s="40" t="s">
        <v>119</v>
      </c>
      <c r="C108" s="172" t="s">
        <v>282</v>
      </c>
      <c r="D108" s="40" t="s">
        <v>244</v>
      </c>
      <c r="E108" s="39" t="s">
        <v>6</v>
      </c>
      <c r="F108" s="32" t="s">
        <v>6</v>
      </c>
    </row>
    <row r="109" spans="1:6" x14ac:dyDescent="0.3">
      <c r="A109" s="216"/>
      <c r="B109" s="40" t="s">
        <v>119</v>
      </c>
      <c r="C109" s="172" t="s">
        <v>282</v>
      </c>
      <c r="D109" s="40" t="s">
        <v>245</v>
      </c>
      <c r="E109" s="39" t="s">
        <v>6</v>
      </c>
      <c r="F109" s="32" t="s">
        <v>6</v>
      </c>
    </row>
    <row r="110" spans="1:6" x14ac:dyDescent="0.3">
      <c r="A110" s="216"/>
      <c r="B110" s="40" t="s">
        <v>119</v>
      </c>
      <c r="C110" s="172" t="s">
        <v>120</v>
      </c>
      <c r="D110" s="40" t="s">
        <v>243</v>
      </c>
      <c r="E110" s="39" t="s">
        <v>7</v>
      </c>
      <c r="F110" s="32" t="s">
        <v>7</v>
      </c>
    </row>
    <row r="111" spans="1:6" x14ac:dyDescent="0.3">
      <c r="A111" s="216"/>
      <c r="B111" s="40" t="s">
        <v>119</v>
      </c>
      <c r="C111" s="172" t="s">
        <v>121</v>
      </c>
      <c r="D111" s="40" t="s">
        <v>244</v>
      </c>
      <c r="E111" s="39" t="s">
        <v>6</v>
      </c>
      <c r="F111" s="32" t="s">
        <v>6</v>
      </c>
    </row>
    <row r="112" spans="1:6" x14ac:dyDescent="0.3">
      <c r="A112" s="216"/>
      <c r="B112" s="40" t="s">
        <v>119</v>
      </c>
      <c r="C112" s="172" t="s">
        <v>121</v>
      </c>
      <c r="D112" s="40" t="s">
        <v>244</v>
      </c>
      <c r="E112" s="39" t="s">
        <v>6</v>
      </c>
      <c r="F112" s="32" t="s">
        <v>6</v>
      </c>
    </row>
    <row r="113" spans="1:6" x14ac:dyDescent="0.3">
      <c r="A113" s="216"/>
      <c r="B113" s="40" t="s">
        <v>122</v>
      </c>
      <c r="C113" s="172" t="s">
        <v>123</v>
      </c>
      <c r="D113" s="40" t="s">
        <v>246</v>
      </c>
      <c r="E113" s="39" t="s">
        <v>6</v>
      </c>
      <c r="F113" s="32" t="s">
        <v>6</v>
      </c>
    </row>
    <row r="114" spans="1:6" x14ac:dyDescent="0.3">
      <c r="A114" s="216"/>
      <c r="B114" s="40" t="s">
        <v>122</v>
      </c>
      <c r="C114" s="172" t="s">
        <v>247</v>
      </c>
      <c r="D114" s="40" t="s">
        <v>248</v>
      </c>
      <c r="E114" s="39" t="s">
        <v>6</v>
      </c>
      <c r="F114" s="32" t="s">
        <v>6</v>
      </c>
    </row>
    <row r="115" spans="1:6" x14ac:dyDescent="0.3">
      <c r="A115" s="216"/>
      <c r="B115" s="40" t="s">
        <v>124</v>
      </c>
      <c r="C115" s="173" t="s">
        <v>286</v>
      </c>
      <c r="D115" s="40" t="s">
        <v>250</v>
      </c>
      <c r="E115" s="39" t="s">
        <v>7</v>
      </c>
      <c r="F115" s="32" t="s">
        <v>6</v>
      </c>
    </row>
    <row r="116" spans="1:6" x14ac:dyDescent="0.3">
      <c r="A116" s="217"/>
      <c r="B116" s="57" t="s">
        <v>124</v>
      </c>
      <c r="C116" s="172" t="s">
        <v>249</v>
      </c>
      <c r="D116" s="57" t="s">
        <v>202</v>
      </c>
      <c r="E116" s="32" t="s">
        <v>5</v>
      </c>
      <c r="F116" s="32" t="s">
        <v>5</v>
      </c>
    </row>
    <row r="117" spans="1:6" x14ac:dyDescent="0.3">
      <c r="A117" s="35" t="s">
        <v>296</v>
      </c>
      <c r="B117" s="54" t="s">
        <v>296</v>
      </c>
      <c r="C117" s="54" t="s">
        <v>296</v>
      </c>
      <c r="D117" s="54" t="s">
        <v>296</v>
      </c>
      <c r="E117" s="35" t="s">
        <v>296</v>
      </c>
      <c r="F117" s="35" t="s">
        <v>296</v>
      </c>
    </row>
    <row r="118" spans="1:6" x14ac:dyDescent="0.3">
      <c r="A118" s="35" t="s">
        <v>296</v>
      </c>
      <c r="B118" s="54" t="s">
        <v>296</v>
      </c>
      <c r="C118" s="54" t="s">
        <v>296</v>
      </c>
      <c r="D118" s="54" t="s">
        <v>296</v>
      </c>
      <c r="E118" s="35" t="s">
        <v>296</v>
      </c>
      <c r="F118" s="35" t="s">
        <v>296</v>
      </c>
    </row>
    <row r="119" spans="1:6" x14ac:dyDescent="0.3">
      <c r="A119" s="35" t="s">
        <v>296</v>
      </c>
      <c r="B119" s="54" t="s">
        <v>296</v>
      </c>
      <c r="C119" s="54" t="s">
        <v>296</v>
      </c>
      <c r="D119" s="54" t="s">
        <v>296</v>
      </c>
      <c r="E119" s="35" t="s">
        <v>296</v>
      </c>
      <c r="F119" s="35" t="s">
        <v>296</v>
      </c>
    </row>
    <row r="120" spans="1:6" x14ac:dyDescent="0.3">
      <c r="A120" s="35" t="s">
        <v>296</v>
      </c>
      <c r="B120" s="54" t="s">
        <v>296</v>
      </c>
      <c r="C120" s="54" t="s">
        <v>296</v>
      </c>
      <c r="D120" s="54" t="s">
        <v>296</v>
      </c>
      <c r="E120" s="35" t="s">
        <v>296</v>
      </c>
      <c r="F120" s="35" t="s">
        <v>296</v>
      </c>
    </row>
    <row r="121" spans="1:6" x14ac:dyDescent="0.3">
      <c r="A121" s="35" t="s">
        <v>296</v>
      </c>
      <c r="B121" s="54" t="s">
        <v>296</v>
      </c>
      <c r="C121" s="54" t="s">
        <v>296</v>
      </c>
      <c r="D121" s="54" t="s">
        <v>296</v>
      </c>
      <c r="E121" s="35" t="s">
        <v>296</v>
      </c>
      <c r="F121" s="35" t="s">
        <v>296</v>
      </c>
    </row>
    <row r="122" spans="1:6" x14ac:dyDescent="0.3">
      <c r="A122" s="35" t="s">
        <v>296</v>
      </c>
      <c r="B122" s="54" t="s">
        <v>296</v>
      </c>
      <c r="C122" s="54" t="s">
        <v>296</v>
      </c>
      <c r="D122" s="54" t="s">
        <v>296</v>
      </c>
      <c r="E122" s="35" t="s">
        <v>296</v>
      </c>
      <c r="F122" s="35" t="s">
        <v>296</v>
      </c>
    </row>
    <row r="123" spans="1:6" x14ac:dyDescent="0.3">
      <c r="A123" s="35" t="s">
        <v>296</v>
      </c>
      <c r="B123" s="54" t="s">
        <v>296</v>
      </c>
      <c r="C123" s="54" t="s">
        <v>296</v>
      </c>
      <c r="D123" s="54" t="s">
        <v>296</v>
      </c>
      <c r="E123" s="35" t="s">
        <v>296</v>
      </c>
      <c r="F123" s="35" t="s">
        <v>296</v>
      </c>
    </row>
    <row r="124" spans="1:6" x14ac:dyDescent="0.3">
      <c r="A124" s="35" t="s">
        <v>296</v>
      </c>
      <c r="B124" s="54" t="s">
        <v>296</v>
      </c>
      <c r="C124" s="54" t="s">
        <v>296</v>
      </c>
      <c r="D124" s="54" t="s">
        <v>296</v>
      </c>
      <c r="E124" s="35" t="s">
        <v>296</v>
      </c>
      <c r="F124" s="35" t="s">
        <v>296</v>
      </c>
    </row>
    <row r="125" spans="1:6" x14ac:dyDescent="0.3">
      <c r="A125" s="35" t="s">
        <v>296</v>
      </c>
      <c r="B125" s="54" t="s">
        <v>296</v>
      </c>
      <c r="C125" s="54" t="s">
        <v>296</v>
      </c>
      <c r="D125" s="54" t="s">
        <v>296</v>
      </c>
      <c r="E125" s="35" t="s">
        <v>296</v>
      </c>
      <c r="F125" s="35" t="s">
        <v>296</v>
      </c>
    </row>
    <row r="126" spans="1:6" x14ac:dyDescent="0.3">
      <c r="A126" s="35" t="s">
        <v>296</v>
      </c>
      <c r="B126" s="54" t="s">
        <v>296</v>
      </c>
      <c r="C126" s="54" t="s">
        <v>296</v>
      </c>
      <c r="D126" s="54" t="s">
        <v>296</v>
      </c>
      <c r="E126" s="35" t="s">
        <v>296</v>
      </c>
      <c r="F126" s="35" t="s">
        <v>296</v>
      </c>
    </row>
    <row r="127" spans="1:6" x14ac:dyDescent="0.3">
      <c r="A127" s="35" t="s">
        <v>296</v>
      </c>
      <c r="B127" s="54" t="s">
        <v>296</v>
      </c>
      <c r="C127" s="54" t="s">
        <v>296</v>
      </c>
      <c r="D127" s="54" t="s">
        <v>296</v>
      </c>
      <c r="E127" s="54" t="s">
        <v>296</v>
      </c>
      <c r="F127" s="54" t="s">
        <v>296</v>
      </c>
    </row>
  </sheetData>
  <sheetProtection algorithmName="SHA-512" hashValue="7Raekl8AgSOOXz2kT9NouogkGxzh/rJ5UyXC5RVDzGuPNh1a3+XiRmeA5r0Cjg1bFT7gLJmzBng8D09Jbbet2g==" saltValue="8q+D4pRN1Fz80TxmPUxwhQ==" spinCount="100000" sheet="1" objects="1" scenarios="1" selectLockedCells="1" autoFilter="0" selectUnlockedCells="1"/>
  <autoFilter ref="A1:F127" xr:uid="{00000000-0009-0000-0000-000005000000}"/>
  <mergeCells count="13">
    <mergeCell ref="I1:J1"/>
    <mergeCell ref="K1:L1"/>
    <mergeCell ref="A53:A58"/>
    <mergeCell ref="A59:A116"/>
    <mergeCell ref="A49:A52"/>
    <mergeCell ref="A44:A48"/>
    <mergeCell ref="A41:A43"/>
    <mergeCell ref="A31:A40"/>
    <mergeCell ref="A26:A29"/>
    <mergeCell ref="A22:A25"/>
    <mergeCell ref="A19:A20"/>
    <mergeCell ref="A14:A18"/>
    <mergeCell ref="A2:A12"/>
  </mergeCells>
  <conditionalFormatting sqref="E2:F127">
    <cfRule type="containsText" dxfId="382" priority="26" operator="containsText" text="Ótima">
      <formula>NOT(ISERROR(SEARCH("Ótima",E2)))</formula>
    </cfRule>
    <cfRule type="containsText" dxfId="381" priority="27" operator="containsText" text="Boa">
      <formula>NOT(ISERROR(SEARCH("Boa",E2)))</formula>
    </cfRule>
    <cfRule type="containsText" dxfId="380" priority="28" operator="containsText" text="Regular">
      <formula>NOT(ISERROR(SEARCH("Regular",E2)))</formula>
    </cfRule>
    <cfRule type="containsText" dxfId="379" priority="29" operator="containsText" text="Ruim">
      <formula>NOT(ISERROR(SEARCH("Ruim",E2)))</formula>
    </cfRule>
    <cfRule type="containsText" dxfId="378" priority="30" operator="containsText" text="Péssima">
      <formula>NOT(ISERROR(SEARCH("Péssima",E2)))</formula>
    </cfRule>
  </conditionalFormatting>
  <conditionalFormatting sqref="H2">
    <cfRule type="containsText" dxfId="377" priority="117" operator="containsText" text="Boa">
      <formula>NOT(ISERROR(SEARCH("Boa",H2)))</formula>
    </cfRule>
    <cfRule type="containsText" dxfId="376" priority="118" operator="containsText" text="Regular">
      <formula>NOT(ISERROR(SEARCH("Regular",H2)))</formula>
    </cfRule>
    <cfRule type="containsText" dxfId="375" priority="119" operator="containsText" text="Ruim">
      <formula>NOT(ISERROR(SEARCH("Ruim",H2)))</formula>
    </cfRule>
    <cfRule type="containsText" dxfId="374" priority="120" operator="containsText" text="Péssima">
      <formula>NOT(ISERROR(SEARCH("Péssima",H2)))</formula>
    </cfRule>
  </conditionalFormatting>
  <conditionalFormatting sqref="H3:H6">
    <cfRule type="containsText" dxfId="373" priority="112" operator="containsText" text="Boa">
      <formula>NOT(ISERROR(SEARCH("Boa",H3)))</formula>
    </cfRule>
    <cfRule type="containsText" dxfId="372" priority="113" operator="containsText" text="Regular">
      <formula>NOT(ISERROR(SEARCH("Regular",H3)))</formula>
    </cfRule>
    <cfRule type="containsText" dxfId="371" priority="114" operator="containsText" text="Ruim">
      <formula>NOT(ISERROR(SEARCH("Ruim",H3)))</formula>
    </cfRule>
    <cfRule type="containsText" dxfId="370" priority="115" operator="containsText" text="Péssimo">
      <formula>NOT(ISERROR(SEARCH("Péssimo",H3)))</formula>
    </cfRule>
  </conditionalFormatting>
  <conditionalFormatting sqref="H2:L6">
    <cfRule type="containsText" dxfId="369" priority="51" operator="containsText" text="Ótima">
      <formula>NOT(ISERROR(SEARCH("Ótima",H2)))</formula>
    </cfRule>
  </conditionalFormatting>
  <conditionalFormatting sqref="I2:L6">
    <cfRule type="containsText" dxfId="368" priority="52" operator="containsText" text="Boa">
      <formula>NOT(ISERROR(SEARCH("Boa",I2)))</formula>
    </cfRule>
    <cfRule type="containsText" dxfId="367" priority="53" operator="containsText" text="Regular">
      <formula>NOT(ISERROR(SEARCH("Regular",I2)))</formula>
    </cfRule>
    <cfRule type="containsText" dxfId="366" priority="54" operator="containsText" text="Ruim">
      <formula>NOT(ISERROR(SEARCH("Ruim",I2)))</formula>
    </cfRule>
    <cfRule type="containsText" dxfId="365" priority="55" operator="containsText" text="Péssimo">
      <formula>NOT(ISERROR(SEARCH("Péssimo",I2)))</formula>
    </cfRule>
  </conditionalFormatting>
  <hyperlinks>
    <hyperlink ref="C2" r:id="rId1" display="https://observandoosrios.sosma.org.br/grupo/1294/inan-instituto-amigos-da-natureza" xr:uid="{560779A5-F428-49B4-BE4F-C90CB22F8912}"/>
    <hyperlink ref="C5" r:id="rId2" display="https://observandoosrios.sosma.org.br/grupo/1236/instituto-amigos-da-natureza-inan" xr:uid="{248D1C71-4B8D-4641-8F7F-2047C41095E9}"/>
    <hyperlink ref="C3" r:id="rId3" display="https://observandoosrios.sosma.org.br/grupo/1065/instituto-amigos-da-natureza-inan" xr:uid="{B1603238-C579-444D-BCAE-27037541614F}"/>
    <hyperlink ref="C4" r:id="rId4" display="https://observandoosrios.sosma.org.br/grupo/1066/instituto-amigos-da-natureza-inan" xr:uid="{A1602703-A43C-474C-B3AD-923B1C0A59E4}"/>
    <hyperlink ref="C6" r:id="rId5" display="https://observandoosrios.sosma.org.br/grupo/1280/ifal-instituto-federal-de-alagoas" xr:uid="{718244A7-9767-4308-868F-D87B8CF47A50}"/>
    <hyperlink ref="C7" r:id="rId6" display="https://observandoosrios.sosma.org.br/grupo/1311/jequia-da-praia" xr:uid="{D8B3D682-75B5-4220-89F0-FA21D0B861BD}"/>
    <hyperlink ref="C9" r:id="rId7" display="https://observandoosrios.sosma.org.br/grupo/1059/instituto-biota-de-conservacao" xr:uid="{E672269D-7B81-410A-B4D4-EA7862896FE2}"/>
    <hyperlink ref="C11" r:id="rId8" display="https://observandoosrios.sosma.org.br/grupo/1281/ifal-instituto-federal-de-alagoas" xr:uid="{95A0D2DC-95BB-4EF8-B1DF-66E957364806}"/>
    <hyperlink ref="C10" r:id="rId9" display="https://observandoosrios.sosma.org.br/grupo/1279/ifal-instituto-federal-de-alagoas" xr:uid="{0765AC8D-0776-4132-A1EE-635DF7D17F33}"/>
    <hyperlink ref="C12" r:id="rId10" display="https://observandoosrios.sosma.org.br/grupo/1055/ufal-universidade-federal-de-alagoas-penedo" xr:uid="{3BB3ED09-F5CA-476A-90B5-F512068058A5}"/>
    <hyperlink ref="C15" r:id="rId11" display="https://observandoosrios.sosma.org.br/grupo/1310/eeefm-jose-de-caldas-brito" xr:uid="{1234DA95-844B-47F8-8C40-7D1FFC056B59}"/>
    <hyperlink ref="C16" r:id="rId12" display="https://observandoosrios.sosma.org.br/grupo/1351/emeb-pedro-milaneze-altoe" xr:uid="{7E7F4600-CE2F-4C56-966A-0DB9D1170D88}"/>
    <hyperlink ref="C17" r:id="rId13" display="https://observandoosrios.sosma.org.br/grupo/1350/reserva-aguia-branca" xr:uid="{013125FC-5BB3-4F8F-B2FA-316431A45EF8}"/>
    <hyperlink ref="C18" r:id="rId14" display="https://observandoosrios.sosma.org.br/grupo/1349/reserva-aguia-branca-caetes" xr:uid="{0DB805A9-30BE-41AF-869A-2EDE535E806D}"/>
    <hyperlink ref="C19" r:id="rId15" display="https://observandoosrios.sosma.org.br/grupo/1337/grupo-carangola" xr:uid="{1E7C34DF-A765-45EB-B526-AA13DAF18598}"/>
    <hyperlink ref="C20" r:id="rId16" display="https://observandoosrios.sosma.org.br/grupo/1319/observando-o-rio-carangola" xr:uid="{F4BFF2F9-561E-4BCD-B0AF-D352A8C36AD6}"/>
    <hyperlink ref="C21" r:id="rId17" display="https://observandoosrios.sosma.org.br/grupo/1345/iasb-porto-da-ilha" xr:uid="{B1795908-21E9-433E-9C70-578812E103E3}"/>
    <hyperlink ref="C22" r:id="rId18" display="https://observandoosrios.sosma.org.br/grupo/1334/congregacao-holistica-da-paraiba-escola-viva-olho-do-tempo-2" xr:uid="{E4A458F2-0EE5-4212-B1FC-F84C7C9EC1C0}"/>
    <hyperlink ref="C23" r:id="rId19" display="https://observandoosrios.sosma.org.br/grupo/1037/congregacao-holistica-da-paraiba-escola-viva-olho-do-tempo" xr:uid="{0566DAEE-1D85-470D-B9F3-C15B5A13EDA8}"/>
    <hyperlink ref="C24" r:id="rId20" display="https://observandoosrios.sosma.org.br/grupo/1038/sanhaua-em-aguas-limpas" xr:uid="{C0C821E5-2D9F-4DE6-BA7C-3AFB75799CFF}"/>
    <hyperlink ref="C25" r:id="rId21" display="https://observandoosrios.sosma.org.br/grupo/1022/fundacao-mamiferos-aquaticos-2" xr:uid="{D855C3FA-78BA-4C39-8C85-62EBFFC3229B}"/>
    <hyperlink ref="C26" r:id="rId22" display="https://observandoosrios.sosma.org.br/grupo/1321/observatorio-e-memorial-do-rio-jaboatao-comissao-ambiental-de-jaboatao-dos-guararapes-e-juventude-lixo-zero-hub-jaboatao" xr:uid="{9BB1C4CD-C6B0-46AC-952B-861B752CCE6D}"/>
    <hyperlink ref="C27" r:id="rId23" display="https://observandoosrios.sosma.org.br/grupo/1252/amatur" xr:uid="{23B2C8F3-4BC1-4BA3-9520-794F93857364}"/>
    <hyperlink ref="C28" r:id="rId24" display="https://observandoosrios.sosma.org.br/grupo/1048/espaco-ciencia-chico-science" xr:uid="{904FDD75-6D70-4676-98EC-8E50A85CDD71}"/>
    <hyperlink ref="C29" r:id="rId25" display="https://observandoosrios.sosma.org.br/grupo/1045/instituto-bioma-brasil" xr:uid="{D33DEB32-49B0-4568-9E3D-57D2062691DE}"/>
    <hyperlink ref="C30" r:id="rId26" display="https://observandoosrios.sosma.org.br/grupo/1216/solar-floresta-fossil" xr:uid="{FD92D256-9B8B-4DD6-BA03-989701D501B0}"/>
    <hyperlink ref="C31" r:id="rId27" display="https://observandoosrios.sosma.org.br/grupo/1283/projeto-piabanha-1" xr:uid="{F32F3F80-3B0A-49F9-8EDE-824127616C48}"/>
    <hyperlink ref="C32" r:id="rId28" display="https://observandoosrios.sosma.org.br/grupo/1284/projeto-piabanha-2" xr:uid="{B95515A3-4D65-4BA4-A6A6-F1E060654901}"/>
    <hyperlink ref="C33" r:id="rId29" display="https://observandoosrios.sosma.org.br/grupo/1285/projeto-piabanha-3" xr:uid="{B3EBD7CA-87B3-47CA-845E-706C005F746D}"/>
    <hyperlink ref="C34" r:id="rId30" display="https://observandoosrios.sosma.org.br/grupo/1339/ifrj-paracambi-2" xr:uid="{57E9A308-BD46-4CC2-91DC-0425ACD90626}"/>
    <hyperlink ref="C35" r:id="rId31" display="https://observandoosrios.sosma.org.br/grupo/998/ifrj-mamigos" xr:uid="{17894644-6D90-4D49-826F-C8D223A5F7EA}"/>
    <hyperlink ref="C36" r:id="rId32" display="https://observandoosrios.sosma.org.br/grupo/1292/parque-estadual-do-grajau" xr:uid="{49422D1B-1F2A-4B6E-9F52-8002F2F3CA83}"/>
    <hyperlink ref="C37" r:id="rId33" display="https://observandoosrios.sosma.org.br/grupo/1015/rio-do-rio-2" xr:uid="{BA49131D-454B-4BDD-919F-1620E02EB532}"/>
    <hyperlink ref="C38" r:id="rId34" display="https://observandoosrios.sosma.org.br/grupo/1289/rio-do-rio-3" xr:uid="{976B1124-DE89-47F3-BCCF-609BF6F0C566}"/>
    <hyperlink ref="C39" r:id="rId35" display="https://observandoosrios.sosma.org.br/grupo/1001/tuas" xr:uid="{1DE87B56-25FC-4712-B9B7-685C2148B2D5}"/>
    <hyperlink ref="C40" r:id="rId36" display="https://observandoosrios.sosma.org.br/grupo/1006/voluntarios-pnt-rio-tijuca" xr:uid="{83B5C3D5-26FA-4760-87FC-051B56B81F3E}"/>
    <hyperlink ref="C41" r:id="rId37" display="https://observandoosrios.sosma.org.br/grupo/1168/grupo-guarairas" xr:uid="{8D1CCAAA-D95F-4E4D-A1F6-79C4969CC078}"/>
    <hyperlink ref="C42" r:id="rId38" display="https://observandoosrios.sosma.org.br/grupo/1161/solar-ferreiro-torto" xr:uid="{6C8D1F2B-B87E-4751-8CCD-5FFE40C7DC90}"/>
    <hyperlink ref="C43" r:id="rId39" display="https://observandoosrios.sosma.org.br/grupo/1163/gamboa-do-jaguaribe" xr:uid="{30A46707-7911-4301-8FFE-01AA4330AEFF}"/>
    <hyperlink ref="C44" r:id="rId40" display="https://observandoosrios.sosma.org.br/grupo/1171/grupo-sos-bacia-do-gravatai" xr:uid="{7029352F-AAE1-47C2-AB60-A6C1324A307B}"/>
    <hyperlink ref="C45" r:id="rId41" display="https://observandoosrios.sosma.org.br/grupo/1293/sos-bacia-rio-gravatai" xr:uid="{B2189B8F-78DA-4EC7-82A5-CE93046D3CA5}"/>
    <hyperlink ref="C46" r:id="rId42" display="https://observandoosrios.sosma.org.br/grupo/1172/arroio-da-direita" xr:uid="{2F76EE20-0872-4A23-A4C0-5B679FDC8930}"/>
    <hyperlink ref="C47" r:id="rId43" display="https://observandoosrios.sosma.org.br/grupo/1184/eetqaw-escola-estadual-tecnica-affonso-wolf" xr:uid="{DFDB681B-733F-4C71-9F6A-06E38851F92D}"/>
    <hyperlink ref="C48" r:id="rId44" display="https://observandoosrios.sosma.org.br/grupo/1287/arroio-serraria" xr:uid="{1FBF7AC2-03BD-482F-A473-9B0F8F58793B}"/>
    <hyperlink ref="C49" r:id="rId45" display="https://observandoosrios.sosma.org.br/grupo/1094/capivari" xr:uid="{7C95A130-A203-4B2B-AD8C-B48E0D614E02}"/>
    <hyperlink ref="C50" r:id="rId46" display="https://observandoosrios.sosma.org.br/grupo/1093/ee-virgilio-varzea" xr:uid="{D9DC3830-9BEB-4956-8FF5-D233C3BC88A7}"/>
    <hyperlink ref="C51" r:id="rId47" display="https://observandoosrios.sosma.org.br/grupo/1095/ee-virgilio-varzea-2" xr:uid="{825A4FCA-A5BD-4FA6-8844-B87B41803C46}"/>
    <hyperlink ref="C52" r:id="rId48" display="https://observandoosrios.sosma.org.br/grupo/1259/escola-do-futuro-ebm-mancio-costa" xr:uid="{FA5898B0-076F-40AA-B3F4-C13B41E91257}"/>
    <hyperlink ref="C53" r:id="rId49" display="https://observandoosrios.sosma.org.br/grupo/1192/cajueiro" xr:uid="{8FAC6540-92DA-4281-9706-92C018EC3668}"/>
    <hyperlink ref="C54" r:id="rId50" display="https://observandoosrios.sosma.org.br/grupo/1200/capitania-dos-portos-de-sergipe" xr:uid="{BE188ABA-69BC-48FA-AC26-23BA7A08F223}"/>
    <hyperlink ref="C55" r:id="rId51" display="https://observandoosrios.sosma.org.br/grupo/1199/fundacao-mamiferos-aquaticos" xr:uid="{83E8F846-1671-4655-88C1-EE81696BB93F}"/>
    <hyperlink ref="C56" r:id="rId52" display="https://observandoosrios.sosma.org.br/grupo/1198/orlinha-do-sao-bras" xr:uid="{7445A024-AE2D-408A-A40F-27719A678FAC}"/>
    <hyperlink ref="C57" r:id="rId53" display="https://observandoosrios.sosma.org.br/grupo/1316/colegio-estadual-nossa-senhora-santana" xr:uid="{7C27CDBD-EB43-45B2-8D21-FCE91A5D662E}"/>
    <hyperlink ref="C58" r:id="rId54" display="https://observandoosrios.sosma.org.br/grupo/1194/ufs-sao-cristovao" xr:uid="{66B7E2F4-79C3-4BE1-8909-3FF5A3547201}"/>
    <hyperlink ref="C59" r:id="rId55" display="https://observandoosrios.sosma.org.br/grupo/24/voluntarios-ype-1" xr:uid="{31E6DED5-2BF1-4ADD-BF11-6BA727813772}"/>
    <hyperlink ref="C60" r:id="rId56" display="https://observandoosrios.sosma.org.br/grupo/1297/paraiba-do-sul-beira-rio-aparecida" xr:uid="{37F93984-4DAE-46C1-93BF-FC0587732A79}"/>
    <hyperlink ref="C61" r:id="rId57" display="https://observandoosrios.sosma.org.br/grupo/1295/paraiba-do-sul-porto-itaguacu-aparecida" xr:uid="{5C399F10-6D8F-4C59-A038-A6C5BDA26DF9}"/>
    <hyperlink ref="C62" r:id="rId58" display="https://observandoosrios.sosma.org.br/grupo/1328/seu-onofre" xr:uid="{93D2F817-B8B7-4113-9A88-9631A8AC94FE}"/>
    <hyperlink ref="C63" r:id="rId59" display="https://observandoosrios.sosma.org.br/grupo/490/sesi-barra-bonita" xr:uid="{9B77656C-A60C-4A49-AEC1-5168DA5B6C44}"/>
    <hyperlink ref="C64" r:id="rId60" display="https://observandoosrios.sosma.org.br/grupo/444/projeto-observando-o-ribeirao-cabreuva" xr:uid="{4A59F9E3-EC5E-4CBA-A042-59C795A88FF6}"/>
    <hyperlink ref="C65" r:id="rId61" display="https://observandoosrios.sosma.org.br/grupo/1341/voluntarios-ype-campinas" xr:uid="{BF939CF5-0C86-43B8-9D03-78E09ED927DD}"/>
    <hyperlink ref="C66" r:id="rId62" display="https://observandoosrios.sosma.org.br/grupo/495/voluntarios-ype-campinas-1-" xr:uid="{678CA8FC-3BF5-412C-A538-44F7091C1224}"/>
    <hyperlink ref="C67" r:id="rId63" display="https://observandoosrios.sosma.org.br/grupo/1296/paraiba-do-sul-guaratingueta" xr:uid="{C8D6B05F-B970-44C7-AB8E-E2E4FAEECF88}"/>
    <hyperlink ref="C68" r:id="rId64" display="https://observandoosrios.sosma.org.br/grupo/1246/observando-o-tiete-guarulhos" xr:uid="{3B952218-7927-4360-A8F9-2A6B70801467}"/>
    <hyperlink ref="C69" r:id="rId65" display="https://observandoosrios.sosma.org.br/grupo/790/iis-amab-sul" xr:uid="{51EF896C-EAE3-4C4A-B49B-38A7BA308D92}"/>
    <hyperlink ref="C70" r:id="rId66" display="https://observandoosrios.sosma.org.br/grupo/793/iis-amab-sul" xr:uid="{57FFEB6A-F921-44BE-B84D-B98D9AF9C619}"/>
    <hyperlink ref="C71" r:id="rId67" display="https://observandoosrios.sosma.org.br/grupo/772/iis-associacao-barreiros" xr:uid="{FD972237-B043-45FC-A411-145E57AB4135}"/>
    <hyperlink ref="C72" r:id="rId68" display="https://observandoosrios.sosma.org.br/grupo/792/iis-ee-dr-gabriel-ribeiro-dos-santos" xr:uid="{E4E8BBC3-2D05-4C62-A1F3-9BAA2F4B3767}"/>
    <hyperlink ref="C73" r:id="rId69" display="https://observandoosrios.sosma.org.br/grupo/775/iis-em-paulo-renato-costa-souza" xr:uid="{6E179349-6CAD-4264-A413-093360BDD31B}"/>
    <hyperlink ref="C74" r:id="rId70" display="https://observandoosrios.sosma.org.br/grupo/771/iis-instituto-tie" xr:uid="{5365A655-5430-4909-A3A4-68F502CE5AF3}"/>
    <hyperlink ref="C75" r:id="rId71" display="https://observandoosrios.sosma.org.br/grupo/773/iis-instituto-tie" xr:uid="{A426C663-6EC6-4551-A145-3D79F228D8BB}"/>
    <hyperlink ref="C76" r:id="rId72" display="https://observandoosrios.sosma.org.br/grupo/542/bipi-biblioteca-popular-de-itaquaciara-dona-nelida" xr:uid="{1AB3C688-FAC0-429B-A415-C89E6D67805D}"/>
    <hyperlink ref="C77" r:id="rId73" display="https://observandoosrios.sosma.org.br/grupo/1318/observando-o-rio-do-peixe" xr:uid="{30BB1721-95EF-45B5-A697-1AAAD9079EED}"/>
    <hyperlink ref="C78" r:id="rId74" display="https://observandoosrios.sosma.org.br/grupo/168/em-cora-coralina" xr:uid="{0E6CBA56-43ED-4412-9EF3-9923BB321EEE}"/>
    <hyperlink ref="C79" r:id="rId75" display="https://observandoosrios.sosma.org.br/grupo/1242/equipe-obervando-os-rios-mogi-das-cruzes-1" xr:uid="{87E3792D-CEF3-413E-B605-A403A8DD6C87}"/>
    <hyperlink ref="C80" r:id="rId76" display="https://observandoosrios.sosma.org.br/grupo/1243/equipe-observando-os-rios-mogi-das-cruzes-2" xr:uid="{3EBFC12B-5064-407C-A3B6-BAD549510883}"/>
    <hyperlink ref="C81" r:id="rId77" display="https://observandoosrios.sosma.org.br/grupo/1327/remo-piracicaba-" xr:uid="{825B3A4C-5AC2-498E-B265-1785576350C9}"/>
    <hyperlink ref="C82" r:id="rId78" display="https://observandoosrios.sosma.org.br/grupo/476/acao-ecologica-i" xr:uid="{AF80840C-E333-4FB9-85B6-3792E6917EB6}"/>
    <hyperlink ref="C83" r:id="rId79" display="https://observandoosrios.sosma.org.br/grupo/482/acao-ecologica-ii" xr:uid="{C378C13F-2043-4CE8-B89F-257F8BFBAC27}"/>
    <hyperlink ref="C84" r:id="rId80" display="https://observandoosrios.sosma.org.br/grupo/493/ge-tapera-215o" xr:uid="{96A48A3D-8F68-4C21-8E18-9F789A077052}"/>
    <hyperlink ref="C85" r:id="rId81" display="https://observandoosrios.sosma.org.br/grupo/498/ge-tapera-2" xr:uid="{15726EAA-8E46-4360-8501-7DB2F3DC84B8}"/>
    <hyperlink ref="C87" r:id="rId82" display="https://observandoosrios.sosma.org.br/grupo/496/voluntarios-ype" xr:uid="{BE14D808-AAE1-4C44-ABC9-F456BDE89CC7}"/>
    <hyperlink ref="C86" r:id="rId83" display="https://observandoosrios.sosma.org.br/grupo/481/voluntarios-ype" xr:uid="{0DFA1AB0-D5F3-4EE3-9DDA-02F8392DD489}"/>
    <hyperlink ref="C88" r:id="rId84" display="https://observandoosrios.sosma.org.br/grupo/245/colegio-pentagono-alphaville" xr:uid="{68031D44-BE8A-41D0-9AD2-E85E2D73428A}"/>
    <hyperlink ref="C89" r:id="rId85" display="https://observandoosrios.sosma.org.br/grupo/540/rio-comprido--ufabc" xr:uid="{A0C9B7FC-DBF7-47C5-9E15-14802BE4DB7F}"/>
    <hyperlink ref="C90" r:id="rId86" display="https://observandoosrios.sosma.org.br/grupo/491/biguaprojeto-iph-indice-de-poluentes-hidricos" xr:uid="{97BEB143-572F-4816-BB3B-53FE5246E6C0}"/>
    <hyperlink ref="C91" r:id="rId87" display="https://observandoosrios.sosma.org.br/grupo/1290/a-voz-dos-rios" xr:uid="{B927F76A-C926-4A54-A013-B9F57DD84C8E}"/>
    <hyperlink ref="C92" r:id="rId88" display="https://observandoosrios.sosma.org.br/grupo/239/a-voz-dos-rios-2" xr:uid="{015B5C86-4DC1-451A-82C0-F60CDB68D9CD}"/>
    <hyperlink ref="C93" r:id="rId89" display="https://observandoosrios.sosma.org.br/grupo/1291/a-voz-dos-rios-3" xr:uid="{7F0B4D8F-60F5-420F-9EDE-E2A57B3307C4}"/>
    <hyperlink ref="C94" r:id="rId90" display="https://observandoosrios.sosma.org.br/grupo/489/associacao-aclimacao" xr:uid="{F9964F75-82F7-47EC-A563-77DE4952838A}"/>
    <hyperlink ref="C95" r:id="rId91" display="https://observandoosrios.sosma.org.br/grupo/513/colegio-eag" xr:uid="{B575A7D7-E74E-464E-8396-AF304DABACB6}"/>
    <hyperlink ref="C97" r:id="rId92" display="https://observandoosrios.sosma.org.br/grupo/386/colegio-mater-dei" xr:uid="{29CDEDD4-1483-4EF0-8213-D08119013681}"/>
    <hyperlink ref="C98" r:id="rId93" display="https://observandoosrios.sosma.org.br/grupo/516/colegio-objetivo-luis-gois" xr:uid="{C6D9C35B-2199-4B9B-9F67-2656BEBFD023}"/>
    <hyperlink ref="C99" r:id="rId94" display="https://observandoosrios.sosma.org.br/grupo/36/colegio-pentagono-morumbi" xr:uid="{01B34735-BD5E-4DCC-B767-DE6B96FA04D3}"/>
    <hyperlink ref="C100" r:id="rId95" display="https://observandoosrios.sosma.org.br/grupo/384/parque-linear-jaguare" xr:uid="{AF66D5A8-8D19-4AA2-B819-357B9B2065C1}"/>
    <hyperlink ref="C101" r:id="rId96" display="https://observandoosrios.sosma.org.br/grupo/67/parque-mboi-mirim" xr:uid="{C6D831D8-B6A9-4145-A92B-524F40A84817}"/>
    <hyperlink ref="C102" r:id="rId97" display="https://observandoosrios.sosma.org.br/grupo/65/parque-santo-dias" xr:uid="{354AF8CB-2BCF-4174-B236-75033D3BC583}"/>
    <hyperlink ref="C103" r:id="rId98" display="https://observandoosrios.sosma.org.br/grupo/1329/sesc-interlagos" xr:uid="{F5448B18-FA07-4793-8940-E283FFD71E8B}"/>
    <hyperlink ref="C104" r:id="rId99" display="https://observandoosrios.sosma.org.br/grupo/529/unisa" xr:uid="{66C31F9F-E425-4F82-8968-DD058DD92006}"/>
    <hyperlink ref="C105" r:id="rId100" display="https://observandoosrios.sosma.org.br/grupo/1256/ascam" xr:uid="{D8102028-B108-41D7-A269-1417E9197D5B}"/>
    <hyperlink ref="C106" r:id="rId101" display="https://observandoosrios.sosma.org.br/grupo/1278/desengarrafando-mentes" xr:uid="{1BF6421A-AC51-410E-B4E0-BAEDB09A67EF}"/>
    <hyperlink ref="C107" r:id="rId102" display="https://observandoosrios.sosma.org.br/grupo/1255/sociedade-educacional-raizes" xr:uid="{793A7B0E-32C4-42E6-8544-9E121DD20780}"/>
    <hyperlink ref="C108" r:id="rId103" display="https://observandoosrios.sosma.org.br/grupo/1301/bourbon-coffees" xr:uid="{501453DC-D081-4B74-9AC9-C275CB84B423}"/>
    <hyperlink ref="C109" r:id="rId104" display="https://observandoosrios.sosma.org.br/grupo/1307/bourbon-coffees" xr:uid="{06637227-DD69-4519-B9CF-64060E229A39}"/>
    <hyperlink ref="C110" r:id="rId105" display="https://observandoosrios.sosma.org.br/grupo/1300/fazenda-cachoeira-da-grama" xr:uid="{423328AE-3B77-4CDB-AB7C-1FB5D74C11FE}"/>
    <hyperlink ref="C111" r:id="rId106" display="https://observandoosrios.sosma.org.br/grupo/1303/fazenda-recreio" xr:uid="{9AD571DA-35A4-48CA-B766-76DE7C141F73}"/>
    <hyperlink ref="C112" r:id="rId107" display="https://observandoosrios.sosma.org.br/grupo/1304/fazenda-recreio" xr:uid="{53474832-BB63-4B86-9CDE-0845CD9C91F8}"/>
    <hyperlink ref="C113" r:id="rId108" display="https://observandoosrios.sosma.org.br/grupo/534/rea-unesp-sorocaba" xr:uid="{524E44BC-677E-4650-B7D0-779D3E8FFD97}"/>
    <hyperlink ref="C114" r:id="rId109" display="https://observandoosrios.sosma.org.br/grupo/1324/uniso-bio" xr:uid="{F411F3AB-F89B-476F-A9EB-01FBD5FC9C50}"/>
    <hyperlink ref="C116" r:id="rId110" display="https://observandoosrios.sosma.org.br/grupo/1244/equipe-observando-os-rios-suzano" xr:uid="{51ECD378-DC57-4422-9D5D-83023672D3BC}"/>
    <hyperlink ref="C115" r:id="rId111" display="https://observandoosrios.sosma.org.br/grupo/20/ee-helena-zerrenner-1-nascente" xr:uid="{BDA27C9A-6F15-44C2-9EC0-ABF38324D975}"/>
    <hyperlink ref="C13" r:id="rId112" display="https://observandoosrios.sosma.org.br/grupo/1076/vozes-do-rio-ceara" xr:uid="{EB6DC73C-0B37-44E2-A767-B9BF2CB7483F}"/>
    <hyperlink ref="C14" r:id="rId113" display="https://observandoosrios.sosma.org.br/grupo/1342/fundacao-mamiferos-aquaticos-es" xr:uid="{B16C2F31-CD09-4798-AB1A-1BB44A82D8B7}"/>
    <hyperlink ref="C96" r:id="rId114" display="https://observandoosrios.sosma.org.br/grupo/422/colegio-giordano-bruno-e-agua-podre" xr:uid="{7C98FFD7-555F-4757-83CC-E0653C0073BA}"/>
  </hyperlinks>
  <pageMargins left="0.511811024" right="0.511811024" top="0.78740157499999996" bottom="0.78740157499999996" header="0.31496062000000002" footer="0.31496062000000002"/>
  <drawing r:id="rId11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53"/>
  <sheetViews>
    <sheetView workbookViewId="0">
      <selection activeCell="B19" sqref="B19"/>
    </sheetView>
  </sheetViews>
  <sheetFormatPr defaultColWidth="9.1796875" defaultRowHeight="13" x14ac:dyDescent="0.3"/>
  <cols>
    <col min="1" max="1" width="8.7265625" style="28" bestFit="1" customWidth="1"/>
    <col min="2" max="2" width="16.54296875" style="56" bestFit="1" customWidth="1"/>
    <col min="3" max="3" width="55.453125" style="28" bestFit="1" customWidth="1"/>
    <col min="4" max="4" width="26.1796875" style="28" bestFit="1" customWidth="1"/>
    <col min="5" max="5" width="17.54296875" style="28" customWidth="1"/>
    <col min="6" max="6" width="12.7265625" style="28" customWidth="1"/>
    <col min="7" max="7" width="10.54296875" style="28" customWidth="1"/>
    <col min="8" max="8" width="9.81640625" style="28" customWidth="1"/>
    <col min="9" max="9" width="8.453125" style="28" customWidth="1"/>
    <col min="10" max="10" width="9" style="28" customWidth="1"/>
    <col min="11" max="11" width="8" style="28" customWidth="1"/>
    <col min="12" max="12" width="9.81640625" style="28" customWidth="1"/>
    <col min="13" max="13" width="8.26953125" style="28" customWidth="1"/>
    <col min="14" max="14" width="6.81640625" style="28" customWidth="1"/>
    <col min="15" max="15" width="11.1796875" style="28" bestFit="1" customWidth="1"/>
    <col min="16" max="17" width="9.1796875" style="28"/>
    <col min="18" max="18" width="5.7265625" style="28" bestFit="1" customWidth="1"/>
    <col min="19" max="19" width="9.1796875" style="28"/>
    <col min="20" max="20" width="6" style="28" bestFit="1" customWidth="1"/>
    <col min="21" max="21" width="6.26953125" style="28" bestFit="1" customWidth="1"/>
    <col min="22" max="22" width="9.1796875" style="28"/>
    <col min="23" max="23" width="19.54296875" style="28" bestFit="1" customWidth="1"/>
    <col min="24" max="24" width="12" style="28" bestFit="1" customWidth="1"/>
    <col min="25" max="25" width="5.54296875" style="28" bestFit="1" customWidth="1"/>
    <col min="26" max="26" width="18.26953125" style="28" bestFit="1" customWidth="1"/>
    <col min="27" max="27" width="28.1796875" style="28" bestFit="1" customWidth="1"/>
    <col min="28" max="28" width="18.54296875" style="28" bestFit="1" customWidth="1"/>
    <col min="29" max="16384" width="9.1796875" style="28"/>
  </cols>
  <sheetData>
    <row r="1" spans="1:12" x14ac:dyDescent="0.3">
      <c r="A1" s="33" t="s">
        <v>0</v>
      </c>
      <c r="B1" s="33" t="s">
        <v>1</v>
      </c>
      <c r="C1" s="33" t="s">
        <v>2</v>
      </c>
      <c r="D1" s="33" t="s">
        <v>251</v>
      </c>
      <c r="E1" s="169" t="s">
        <v>254</v>
      </c>
      <c r="F1" s="33" t="s">
        <v>287</v>
      </c>
      <c r="G1" s="33"/>
      <c r="H1" s="58" t="s">
        <v>4</v>
      </c>
      <c r="I1" s="218">
        <v>2024</v>
      </c>
      <c r="J1" s="218"/>
      <c r="K1" s="218">
        <v>2025</v>
      </c>
      <c r="L1" s="218"/>
    </row>
    <row r="2" spans="1:12" x14ac:dyDescent="0.3">
      <c r="A2" s="219" t="s">
        <v>20</v>
      </c>
      <c r="B2" s="29" t="s">
        <v>21</v>
      </c>
      <c r="C2" s="177" t="s">
        <v>128</v>
      </c>
      <c r="D2" s="29" t="s">
        <v>293</v>
      </c>
      <c r="E2" s="35" t="s">
        <v>6</v>
      </c>
      <c r="F2" s="35" t="s">
        <v>6</v>
      </c>
      <c r="G2" s="55"/>
      <c r="H2" s="59" t="s">
        <v>8</v>
      </c>
      <c r="I2" s="60">
        <v>0</v>
      </c>
      <c r="J2" s="61">
        <v>0</v>
      </c>
      <c r="K2" s="60">
        <v>0</v>
      </c>
      <c r="L2" s="61">
        <v>0</v>
      </c>
    </row>
    <row r="3" spans="1:12" x14ac:dyDescent="0.3">
      <c r="A3" s="219"/>
      <c r="B3" s="29" t="s">
        <v>21</v>
      </c>
      <c r="C3" s="177" t="s">
        <v>22</v>
      </c>
      <c r="D3" s="29" t="s">
        <v>149</v>
      </c>
      <c r="E3" s="35" t="s">
        <v>6</v>
      </c>
      <c r="F3" s="35" t="s">
        <v>6</v>
      </c>
      <c r="G3" s="55"/>
      <c r="H3" s="56" t="s">
        <v>7</v>
      </c>
      <c r="I3" s="62">
        <v>1</v>
      </c>
      <c r="J3" s="63">
        <v>9.0909090909090912E-2</v>
      </c>
      <c r="K3" s="62">
        <v>0</v>
      </c>
      <c r="L3" s="64">
        <v>0</v>
      </c>
    </row>
    <row r="4" spans="1:12" x14ac:dyDescent="0.3">
      <c r="A4" s="219"/>
      <c r="B4" s="29" t="s">
        <v>21</v>
      </c>
      <c r="C4" s="177" t="s">
        <v>22</v>
      </c>
      <c r="D4" s="29" t="s">
        <v>150</v>
      </c>
      <c r="E4" s="35" t="s">
        <v>6</v>
      </c>
      <c r="F4" s="35" t="s">
        <v>6</v>
      </c>
      <c r="G4" s="55"/>
      <c r="H4" s="56" t="s">
        <v>6</v>
      </c>
      <c r="I4" s="65">
        <v>10</v>
      </c>
      <c r="J4" s="66">
        <v>0.90909090909090906</v>
      </c>
      <c r="K4" s="65">
        <v>11</v>
      </c>
      <c r="L4" s="67">
        <v>1</v>
      </c>
    </row>
    <row r="5" spans="1:12" x14ac:dyDescent="0.3">
      <c r="A5" s="219"/>
      <c r="B5" s="29" t="s">
        <v>21</v>
      </c>
      <c r="C5" s="177" t="s">
        <v>22</v>
      </c>
      <c r="D5" s="29" t="s">
        <v>151</v>
      </c>
      <c r="E5" s="35" t="s">
        <v>6</v>
      </c>
      <c r="F5" s="35" t="s">
        <v>6</v>
      </c>
      <c r="G5" s="55"/>
      <c r="H5" s="56" t="s">
        <v>5</v>
      </c>
      <c r="I5" s="68">
        <v>0</v>
      </c>
      <c r="J5" s="69">
        <v>0</v>
      </c>
      <c r="K5" s="68">
        <v>0</v>
      </c>
      <c r="L5" s="69">
        <v>0</v>
      </c>
    </row>
    <row r="6" spans="1:12" x14ac:dyDescent="0.3">
      <c r="A6" s="219"/>
      <c r="B6" s="29" t="s">
        <v>129</v>
      </c>
      <c r="C6" s="177" t="s">
        <v>130</v>
      </c>
      <c r="D6" s="29" t="s">
        <v>152</v>
      </c>
      <c r="E6" s="35" t="s">
        <v>6</v>
      </c>
      <c r="F6" s="35" t="s">
        <v>6</v>
      </c>
      <c r="G6" s="55"/>
      <c r="H6" s="70" t="s">
        <v>10</v>
      </c>
      <c r="I6" s="70">
        <v>0</v>
      </c>
      <c r="J6" s="71">
        <v>0</v>
      </c>
      <c r="K6" s="70">
        <v>0</v>
      </c>
      <c r="L6" s="71">
        <v>0</v>
      </c>
    </row>
    <row r="7" spans="1:12" x14ac:dyDescent="0.3">
      <c r="A7" s="219"/>
      <c r="B7" s="29" t="s">
        <v>131</v>
      </c>
      <c r="C7" s="177" t="s">
        <v>131</v>
      </c>
      <c r="D7" s="29" t="s">
        <v>153</v>
      </c>
      <c r="E7" s="35" t="s">
        <v>6</v>
      </c>
      <c r="F7" s="35" t="s">
        <v>6</v>
      </c>
      <c r="G7" s="55"/>
      <c r="H7" s="72" t="s">
        <v>9</v>
      </c>
      <c r="I7" s="72">
        <v>11</v>
      </c>
      <c r="J7" s="73">
        <v>1</v>
      </c>
      <c r="K7" s="74">
        <v>11</v>
      </c>
      <c r="L7" s="73">
        <v>1</v>
      </c>
    </row>
    <row r="8" spans="1:12" x14ac:dyDescent="0.3">
      <c r="A8" s="219"/>
      <c r="B8" s="29" t="s">
        <v>23</v>
      </c>
      <c r="C8" s="177" t="s">
        <v>24</v>
      </c>
      <c r="D8" s="29" t="s">
        <v>154</v>
      </c>
      <c r="E8" s="35" t="s">
        <v>6</v>
      </c>
      <c r="F8" s="35" t="s">
        <v>6</v>
      </c>
      <c r="G8" s="55"/>
    </row>
    <row r="9" spans="1:12" x14ac:dyDescent="0.3">
      <c r="A9" s="219"/>
      <c r="B9" s="29" t="s">
        <v>23</v>
      </c>
      <c r="C9" s="177" t="s">
        <v>24</v>
      </c>
      <c r="D9" s="29" t="s">
        <v>155</v>
      </c>
      <c r="E9" s="35" t="s">
        <v>7</v>
      </c>
      <c r="F9" s="35" t="s">
        <v>6</v>
      </c>
    </row>
    <row r="10" spans="1:12" x14ac:dyDescent="0.3">
      <c r="A10" s="219"/>
      <c r="B10" s="29" t="s">
        <v>132</v>
      </c>
      <c r="C10" s="177" t="s">
        <v>130</v>
      </c>
      <c r="D10" s="29" t="s">
        <v>156</v>
      </c>
      <c r="E10" s="35" t="s">
        <v>6</v>
      </c>
      <c r="F10" s="35" t="s">
        <v>6</v>
      </c>
    </row>
    <row r="11" spans="1:12" x14ac:dyDescent="0.3">
      <c r="A11" s="219"/>
      <c r="B11" s="29" t="s">
        <v>132</v>
      </c>
      <c r="C11" s="177" t="s">
        <v>130</v>
      </c>
      <c r="D11" s="29" t="s">
        <v>157</v>
      </c>
      <c r="E11" s="35" t="s">
        <v>6</v>
      </c>
      <c r="F11" s="35" t="s">
        <v>6</v>
      </c>
    </row>
    <row r="12" spans="1:12" x14ac:dyDescent="0.3">
      <c r="A12" s="219"/>
      <c r="B12" s="29" t="s">
        <v>25</v>
      </c>
      <c r="C12" s="177" t="s">
        <v>26</v>
      </c>
      <c r="D12" s="29" t="s">
        <v>158</v>
      </c>
      <c r="E12" s="35" t="s">
        <v>6</v>
      </c>
      <c r="F12" s="35" t="s">
        <v>6</v>
      </c>
    </row>
    <row r="13" spans="1:12" x14ac:dyDescent="0.3">
      <c r="A13" s="54"/>
      <c r="B13" s="35"/>
      <c r="C13" s="54"/>
      <c r="D13" s="54"/>
      <c r="E13" s="54"/>
      <c r="F13" s="54"/>
    </row>
    <row r="14" spans="1:12" x14ac:dyDescent="0.3">
      <c r="A14" s="54"/>
      <c r="B14" s="35"/>
      <c r="C14" s="54"/>
      <c r="D14" s="54"/>
      <c r="E14" s="54"/>
      <c r="F14" s="54"/>
    </row>
    <row r="15" spans="1:12" x14ac:dyDescent="0.3">
      <c r="A15" s="54"/>
      <c r="B15" s="35"/>
      <c r="C15" s="54"/>
      <c r="D15" s="54"/>
      <c r="E15" s="54"/>
      <c r="F15" s="54"/>
    </row>
    <row r="16" spans="1:12" x14ac:dyDescent="0.3">
      <c r="A16" s="54"/>
      <c r="B16" s="35"/>
      <c r="C16" s="54"/>
      <c r="D16" s="54"/>
      <c r="E16" s="54"/>
      <c r="F16" s="54"/>
    </row>
    <row r="17" spans="1:6" x14ac:dyDescent="0.3">
      <c r="A17" s="54"/>
      <c r="B17" s="35"/>
      <c r="C17" s="54"/>
      <c r="D17" s="54"/>
      <c r="E17" s="54"/>
      <c r="F17" s="54"/>
    </row>
    <row r="18" spans="1:6" x14ac:dyDescent="0.3">
      <c r="A18" s="54"/>
      <c r="B18" s="35"/>
      <c r="C18" s="54"/>
      <c r="D18" s="54"/>
      <c r="E18" s="54"/>
      <c r="F18" s="54"/>
    </row>
    <row r="19" spans="1:6" x14ac:dyDescent="0.3">
      <c r="A19" s="54"/>
      <c r="B19" s="35"/>
      <c r="C19" s="54"/>
      <c r="D19" s="54"/>
      <c r="E19" s="54"/>
      <c r="F19" s="54"/>
    </row>
    <row r="20" spans="1:6" x14ac:dyDescent="0.3">
      <c r="A20" s="54"/>
      <c r="B20" s="35"/>
      <c r="C20" s="54"/>
      <c r="D20" s="54"/>
      <c r="E20" s="54"/>
      <c r="F20" s="54"/>
    </row>
    <row r="21" spans="1:6" x14ac:dyDescent="0.3">
      <c r="A21" s="54"/>
      <c r="B21" s="35"/>
      <c r="C21" s="54"/>
      <c r="D21" s="54"/>
      <c r="E21" s="54"/>
      <c r="F21" s="54"/>
    </row>
    <row r="22" spans="1:6" x14ac:dyDescent="0.3">
      <c r="A22" s="54"/>
      <c r="B22" s="35"/>
      <c r="C22" s="54"/>
      <c r="D22" s="54"/>
      <c r="E22" s="54"/>
      <c r="F22" s="54"/>
    </row>
    <row r="23" spans="1:6" x14ac:dyDescent="0.3">
      <c r="A23" s="54"/>
      <c r="B23" s="35"/>
      <c r="C23" s="54"/>
      <c r="D23" s="54"/>
      <c r="E23" s="54"/>
      <c r="F23" s="54"/>
    </row>
    <row r="24" spans="1:6" x14ac:dyDescent="0.3">
      <c r="A24" s="54"/>
      <c r="B24" s="35"/>
      <c r="C24" s="54"/>
      <c r="D24" s="54"/>
      <c r="E24" s="54"/>
      <c r="F24" s="54"/>
    </row>
    <row r="25" spans="1:6" x14ac:dyDescent="0.3">
      <c r="A25" s="54"/>
      <c r="B25" s="35"/>
      <c r="C25" s="54"/>
      <c r="D25" s="54"/>
      <c r="E25" s="54"/>
      <c r="F25" s="54"/>
    </row>
    <row r="26" spans="1:6" x14ac:dyDescent="0.3">
      <c r="A26" s="54"/>
      <c r="B26" s="35"/>
      <c r="C26" s="54"/>
      <c r="D26" s="54"/>
      <c r="E26" s="54"/>
      <c r="F26" s="54"/>
    </row>
    <row r="27" spans="1:6" x14ac:dyDescent="0.3">
      <c r="A27" s="54"/>
      <c r="B27" s="35"/>
      <c r="C27" s="54"/>
      <c r="D27" s="54"/>
      <c r="E27" s="54"/>
      <c r="F27" s="54"/>
    </row>
    <row r="28" spans="1:6" x14ac:dyDescent="0.3">
      <c r="A28" s="54"/>
      <c r="B28" s="35"/>
      <c r="C28" s="54"/>
      <c r="D28" s="54"/>
      <c r="E28" s="54"/>
      <c r="F28" s="54"/>
    </row>
    <row r="29" spans="1:6" x14ac:dyDescent="0.3">
      <c r="A29" s="54"/>
      <c r="B29" s="35"/>
      <c r="C29" s="54"/>
      <c r="D29" s="54"/>
      <c r="E29" s="54"/>
      <c r="F29" s="54"/>
    </row>
    <row r="30" spans="1:6" x14ac:dyDescent="0.3">
      <c r="A30" s="54"/>
      <c r="B30" s="35"/>
      <c r="C30" s="54"/>
      <c r="D30" s="54"/>
      <c r="E30" s="54"/>
      <c r="F30" s="54"/>
    </row>
    <row r="31" spans="1:6" x14ac:dyDescent="0.3">
      <c r="A31" s="54"/>
      <c r="B31" s="35"/>
      <c r="C31" s="54"/>
      <c r="D31" s="54"/>
      <c r="E31" s="54"/>
      <c r="F31" s="54"/>
    </row>
    <row r="32" spans="1:6" x14ac:dyDescent="0.3">
      <c r="A32" s="54"/>
      <c r="B32" s="35"/>
      <c r="C32" s="54"/>
      <c r="D32" s="54"/>
      <c r="E32" s="54"/>
      <c r="F32" s="54"/>
    </row>
    <row r="33" spans="1:6" x14ac:dyDescent="0.3">
      <c r="A33" s="54"/>
      <c r="B33" s="35"/>
      <c r="C33" s="54"/>
      <c r="D33" s="54"/>
      <c r="E33" s="54"/>
      <c r="F33" s="54"/>
    </row>
    <row r="34" spans="1:6" x14ac:dyDescent="0.3">
      <c r="A34" s="54"/>
      <c r="B34" s="35"/>
      <c r="C34" s="54"/>
      <c r="D34" s="54"/>
      <c r="E34" s="54"/>
      <c r="F34" s="54"/>
    </row>
    <row r="35" spans="1:6" x14ac:dyDescent="0.3">
      <c r="A35" s="54"/>
      <c r="B35" s="35"/>
      <c r="C35" s="54"/>
      <c r="D35" s="54"/>
      <c r="E35" s="54"/>
      <c r="F35" s="54"/>
    </row>
    <row r="36" spans="1:6" x14ac:dyDescent="0.3">
      <c r="A36" s="54"/>
      <c r="B36" s="35"/>
      <c r="C36" s="54"/>
      <c r="D36" s="54"/>
      <c r="E36" s="54"/>
      <c r="F36" s="54"/>
    </row>
    <row r="37" spans="1:6" x14ac:dyDescent="0.3">
      <c r="A37" s="54"/>
      <c r="B37" s="35"/>
      <c r="C37" s="54"/>
      <c r="D37" s="54"/>
      <c r="E37" s="54"/>
      <c r="F37" s="54"/>
    </row>
    <row r="38" spans="1:6" x14ac:dyDescent="0.3">
      <c r="A38" s="54"/>
      <c r="B38" s="35"/>
      <c r="C38" s="54"/>
      <c r="D38" s="54"/>
      <c r="E38" s="54"/>
      <c r="F38" s="54"/>
    </row>
    <row r="39" spans="1:6" x14ac:dyDescent="0.3">
      <c r="A39" s="54"/>
      <c r="B39" s="35"/>
      <c r="C39" s="54"/>
      <c r="D39" s="54"/>
      <c r="E39" s="54"/>
      <c r="F39" s="54"/>
    </row>
    <row r="40" spans="1:6" x14ac:dyDescent="0.3">
      <c r="A40" s="54"/>
      <c r="B40" s="35"/>
      <c r="C40" s="54"/>
      <c r="D40" s="54"/>
      <c r="E40" s="54"/>
      <c r="F40" s="54"/>
    </row>
    <row r="41" spans="1:6" x14ac:dyDescent="0.3">
      <c r="A41" s="54"/>
      <c r="B41" s="35"/>
      <c r="C41" s="54"/>
      <c r="D41" s="54"/>
      <c r="E41" s="54"/>
      <c r="F41" s="54"/>
    </row>
    <row r="42" spans="1:6" x14ac:dyDescent="0.3">
      <c r="A42" s="54"/>
      <c r="B42" s="35"/>
      <c r="C42" s="54"/>
      <c r="D42" s="54"/>
      <c r="E42" s="54"/>
      <c r="F42" s="54"/>
    </row>
    <row r="43" spans="1:6" x14ac:dyDescent="0.3">
      <c r="A43" s="54"/>
      <c r="B43" s="35"/>
      <c r="C43" s="54"/>
      <c r="D43" s="54"/>
      <c r="E43" s="54"/>
      <c r="F43" s="54"/>
    </row>
    <row r="44" spans="1:6" x14ac:dyDescent="0.3">
      <c r="A44" s="54"/>
      <c r="B44" s="35"/>
      <c r="C44" s="54"/>
      <c r="D44" s="54"/>
      <c r="E44" s="54"/>
      <c r="F44" s="54"/>
    </row>
    <row r="45" spans="1:6" x14ac:dyDescent="0.3">
      <c r="A45" s="54"/>
      <c r="B45" s="35"/>
      <c r="C45" s="54"/>
      <c r="D45" s="54"/>
      <c r="E45" s="54"/>
      <c r="F45" s="54"/>
    </row>
    <row r="46" spans="1:6" x14ac:dyDescent="0.3">
      <c r="A46" s="54"/>
      <c r="B46" s="35"/>
      <c r="C46" s="54"/>
      <c r="D46" s="54"/>
      <c r="E46" s="54"/>
      <c r="F46" s="54"/>
    </row>
    <row r="47" spans="1:6" x14ac:dyDescent="0.3">
      <c r="A47" s="54"/>
      <c r="B47" s="35"/>
      <c r="C47" s="54"/>
      <c r="D47" s="54"/>
      <c r="E47" s="54"/>
      <c r="F47" s="54"/>
    </row>
    <row r="48" spans="1:6" x14ac:dyDescent="0.3">
      <c r="A48" s="54"/>
      <c r="B48" s="35"/>
      <c r="C48" s="54"/>
      <c r="D48" s="54"/>
      <c r="E48" s="54"/>
      <c r="F48" s="54"/>
    </row>
    <row r="49" spans="1:6" x14ac:dyDescent="0.3">
      <c r="A49" s="54"/>
      <c r="B49" s="35"/>
      <c r="C49" s="54"/>
      <c r="D49" s="54"/>
      <c r="E49" s="54"/>
      <c r="F49" s="54"/>
    </row>
    <row r="50" spans="1:6" x14ac:dyDescent="0.3">
      <c r="A50" s="54"/>
      <c r="B50" s="35"/>
      <c r="C50" s="54"/>
      <c r="D50" s="54"/>
      <c r="E50" s="54"/>
      <c r="F50" s="54"/>
    </row>
    <row r="51" spans="1:6" x14ac:dyDescent="0.3">
      <c r="A51" s="54"/>
      <c r="B51" s="35"/>
      <c r="C51" s="54"/>
      <c r="D51" s="54"/>
      <c r="E51" s="54"/>
      <c r="F51" s="54"/>
    </row>
    <row r="52" spans="1:6" x14ac:dyDescent="0.3">
      <c r="A52" s="54"/>
      <c r="B52" s="35"/>
      <c r="C52" s="54"/>
      <c r="D52" s="54"/>
      <c r="E52" s="54"/>
      <c r="F52" s="54"/>
    </row>
    <row r="53" spans="1:6" x14ac:dyDescent="0.3">
      <c r="A53" s="54"/>
      <c r="B53" s="35"/>
      <c r="C53" s="54"/>
      <c r="D53" s="54"/>
      <c r="E53" s="54"/>
      <c r="F53" s="54"/>
    </row>
  </sheetData>
  <sheetProtection algorithmName="SHA-512" hashValue="5V/5xOI0U1iDkvO2LnYI5PwKDW9YaH9OM1Y2ANvWMvkjioTQjW10K6CKS+nW3aMZDnGhyDBVFThq5LrmDOcTuw==" saltValue="oOSNWBJ07sW0qWDJN0aJCg==" spinCount="100000" sheet="1" objects="1" scenarios="1" selectLockedCells="1" selectUnlockedCells="1"/>
  <mergeCells count="3">
    <mergeCell ref="I1:J1"/>
    <mergeCell ref="K1:L1"/>
    <mergeCell ref="A2:A12"/>
  </mergeCells>
  <conditionalFormatting sqref="E2:F12">
    <cfRule type="containsText" dxfId="364" priority="5" operator="containsText" text="Ótima">
      <formula>NOT(ISERROR(SEARCH("Ótima",E2)))</formula>
    </cfRule>
    <cfRule type="containsText" dxfId="363" priority="6" operator="containsText" text="Boa">
      <formula>NOT(ISERROR(SEARCH("Boa",E2)))</formula>
    </cfRule>
    <cfRule type="containsText" dxfId="362" priority="7" operator="containsText" text="Regular">
      <formula>NOT(ISERROR(SEARCH("Regular",E2)))</formula>
    </cfRule>
    <cfRule type="containsText" dxfId="361" priority="8" operator="containsText" text="Ruim">
      <formula>NOT(ISERROR(SEARCH("Ruim",E2)))</formula>
    </cfRule>
    <cfRule type="containsText" dxfId="360" priority="9" operator="containsText" text="Péssima">
      <formula>NOT(ISERROR(SEARCH("Péssima",E2)))</formula>
    </cfRule>
  </conditionalFormatting>
  <conditionalFormatting sqref="G2:G8">
    <cfRule type="containsText" dxfId="359" priority="279" operator="containsText" text="Ruim">
      <formula>NOT(ISERROR(SEARCH("Ruim",G2)))</formula>
    </cfRule>
    <cfRule type="containsText" dxfId="358" priority="280" operator="containsText" text="Péssimo">
      <formula>NOT(ISERROR(SEARCH("Péssimo",G2)))</formula>
    </cfRule>
    <cfRule type="containsText" dxfId="357" priority="276" operator="containsText" text="Ótima">
      <formula>NOT(ISERROR(SEARCH("Ótima",G2)))</formula>
    </cfRule>
    <cfRule type="containsText" dxfId="356" priority="277" operator="containsText" text="Boa">
      <formula>NOT(ISERROR(SEARCH("Boa",G2)))</formula>
    </cfRule>
    <cfRule type="containsText" dxfId="355" priority="278" operator="containsText" text="Regular">
      <formula>NOT(ISERROR(SEARCH("Regular",G2)))</formula>
    </cfRule>
  </conditionalFormatting>
  <conditionalFormatting sqref="H2">
    <cfRule type="containsText" dxfId="354" priority="96" operator="containsText" text="Boa">
      <formula>NOT(ISERROR(SEARCH("Boa",H2)))</formula>
    </cfRule>
    <cfRule type="containsText" dxfId="353" priority="97" operator="containsText" text="Regular">
      <formula>NOT(ISERROR(SEARCH("Regular",H2)))</formula>
    </cfRule>
    <cfRule type="containsText" dxfId="352" priority="98" operator="containsText" text="Ruim">
      <formula>NOT(ISERROR(SEARCH("Ruim",H2)))</formula>
    </cfRule>
    <cfRule type="containsText" dxfId="351" priority="99" operator="containsText" text="Péssima">
      <formula>NOT(ISERROR(SEARCH("Péssima",H2)))</formula>
    </cfRule>
  </conditionalFormatting>
  <conditionalFormatting sqref="H3:H6">
    <cfRule type="containsText" dxfId="350" priority="92" operator="containsText" text="Regular">
      <formula>NOT(ISERROR(SEARCH("Regular",H3)))</formula>
    </cfRule>
    <cfRule type="containsText" dxfId="349" priority="93" operator="containsText" text="Ruim">
      <formula>NOT(ISERROR(SEARCH("Ruim",H3)))</formula>
    </cfRule>
    <cfRule type="containsText" dxfId="348" priority="94" operator="containsText" text="Péssimo">
      <formula>NOT(ISERROR(SEARCH("Péssimo",H3)))</formula>
    </cfRule>
  </conditionalFormatting>
  <conditionalFormatting sqref="H3:J6">
    <cfRule type="containsText" dxfId="347" priority="51" operator="containsText" text="Boa">
      <formula>NOT(ISERROR(SEARCH("Boa",H3)))</formula>
    </cfRule>
  </conditionalFormatting>
  <conditionalFormatting sqref="H2:L6">
    <cfRule type="containsText" dxfId="346" priority="30" operator="containsText" text="Ótima">
      <formula>NOT(ISERROR(SEARCH("Ótima",H2)))</formula>
    </cfRule>
  </conditionalFormatting>
  <conditionalFormatting sqref="I2:I6">
    <cfRule type="containsText" dxfId="345" priority="77" operator="containsText" text="Regular">
      <formula>NOT(ISERROR(SEARCH("Regular",I2)))</formula>
    </cfRule>
    <cfRule type="containsText" dxfId="344" priority="78" operator="containsText" text="Ruim">
      <formula>NOT(ISERROR(SEARCH("Ruim",I2)))</formula>
    </cfRule>
    <cfRule type="containsText" dxfId="343" priority="79" operator="containsText" text="Péssimo">
      <formula>NOT(ISERROR(SEARCH("Péssimo",I2)))</formula>
    </cfRule>
  </conditionalFormatting>
  <conditionalFormatting sqref="I2:J2">
    <cfRule type="containsText" dxfId="342" priority="46" operator="containsText" text="Boa">
      <formula>NOT(ISERROR(SEARCH("Boa",I2)))</formula>
    </cfRule>
  </conditionalFormatting>
  <conditionalFormatting sqref="J2">
    <cfRule type="containsText" dxfId="341" priority="47" operator="containsText" text="Regular">
      <formula>NOT(ISERROR(SEARCH("Regular",J2)))</formula>
    </cfRule>
    <cfRule type="containsText" dxfId="340" priority="48" operator="containsText" text="Ruim">
      <formula>NOT(ISERROR(SEARCH("Ruim",J2)))</formula>
    </cfRule>
    <cfRule type="containsText" dxfId="339" priority="49" operator="containsText" text="Péssimo">
      <formula>NOT(ISERROR(SEARCH("Péssimo",J2)))</formula>
    </cfRule>
  </conditionalFormatting>
  <conditionalFormatting sqref="J3:J6">
    <cfRule type="containsText" dxfId="338" priority="52" operator="containsText" text="Regular">
      <formula>NOT(ISERROR(SEARCH("Regular",J3)))</formula>
    </cfRule>
    <cfRule type="containsText" dxfId="337" priority="54" operator="containsText" text="Péssimo">
      <formula>NOT(ISERROR(SEARCH("Péssimo",J3)))</formula>
    </cfRule>
    <cfRule type="containsText" dxfId="336" priority="53" operator="containsText" text="Ruim">
      <formula>NOT(ISERROR(SEARCH("Ruim",J3)))</formula>
    </cfRule>
  </conditionalFormatting>
  <conditionalFormatting sqref="K2:L6">
    <cfRule type="containsText" dxfId="335" priority="31" operator="containsText" text="Boa">
      <formula>NOT(ISERROR(SEARCH("Boa",K2)))</formula>
    </cfRule>
    <cfRule type="containsText" dxfId="334" priority="32" operator="containsText" text="Regular">
      <formula>NOT(ISERROR(SEARCH("Regular",K2)))</formula>
    </cfRule>
    <cfRule type="containsText" dxfId="333" priority="33" operator="containsText" text="Ruim">
      <formula>NOT(ISERROR(SEARCH("Ruim",K2)))</formula>
    </cfRule>
    <cfRule type="containsText" dxfId="332" priority="34" operator="containsText" text="Péssimo">
      <formula>NOT(ISERROR(SEARCH("Péssimo",K2)))</formula>
    </cfRule>
  </conditionalFormatting>
  <hyperlinks>
    <hyperlink ref="C2" r:id="rId1" display="https://observandoosrios.sosma.org.br/grupo/1294/inan-instituto-amigos-da-natureza" xr:uid="{371B9BE7-FF44-4E94-A255-33BEB937B0B9}"/>
    <hyperlink ref="C5" r:id="rId2" display="https://observandoosrios.sosma.org.br/grupo/1236/instituto-amigos-da-natureza-inan" xr:uid="{F9B899D4-73A7-45BC-87A8-F97E6434111A}"/>
    <hyperlink ref="C3" r:id="rId3" display="https://observandoosrios.sosma.org.br/grupo/1065/instituto-amigos-da-natureza-inan" xr:uid="{7FA1B90E-CB3A-4693-903F-6201E21DAE0E}"/>
    <hyperlink ref="C4" r:id="rId4" display="https://observandoosrios.sosma.org.br/grupo/1066/instituto-amigos-da-natureza-inan" xr:uid="{5A3B30CB-CC5B-4C90-B9CC-2E6B3522D3CE}"/>
    <hyperlink ref="C6" r:id="rId5" display="https://observandoosrios.sosma.org.br/grupo/1280/ifal-instituto-federal-de-alagoas" xr:uid="{3CBBFC26-EE81-4E18-8E46-D6728F36A808}"/>
    <hyperlink ref="C7" r:id="rId6" display="https://observandoosrios.sosma.org.br/grupo/1311/jequia-da-praia" xr:uid="{225D2169-BA50-44E7-BFA1-ABA44873BAF9}"/>
    <hyperlink ref="C9" r:id="rId7" display="https://observandoosrios.sosma.org.br/grupo/1059/instituto-biota-de-conservacao" xr:uid="{4E251028-B3BE-4CDE-8312-F0C20797247C}"/>
    <hyperlink ref="C11" r:id="rId8" display="https://observandoosrios.sosma.org.br/grupo/1281/ifal-instituto-federal-de-alagoas" xr:uid="{0AA8D171-22C4-44F7-BC2A-1F7E0D0F3FF1}"/>
    <hyperlink ref="C10" r:id="rId9" display="https://observandoosrios.sosma.org.br/grupo/1279/ifal-instituto-federal-de-alagoas" xr:uid="{DF00B7F0-0D79-4362-BEB2-0B6E38E04631}"/>
    <hyperlink ref="C12" r:id="rId10" display="https://observandoosrios.sosma.org.br/grupo/1055/ufal-universidade-federal-de-alagoas-penedo" xr:uid="{DD105381-B037-40CB-AAD1-513880754A68}"/>
  </hyperlinks>
  <pageMargins left="0.511811024" right="0.511811024" top="0.78740157499999996" bottom="0.78740157499999996" header="0.31496062000000002" footer="0.31496062000000002"/>
  <pageSetup paperSize="9" orientation="portrait" r:id="rId1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L7"/>
  <sheetViews>
    <sheetView workbookViewId="0">
      <selection activeCell="H20" sqref="H20"/>
    </sheetView>
  </sheetViews>
  <sheetFormatPr defaultColWidth="9.1796875" defaultRowHeight="13" x14ac:dyDescent="0.3"/>
  <cols>
    <col min="1" max="1" width="20.26953125" style="54" bestFit="1" customWidth="1"/>
    <col min="2" max="2" width="12" style="35" bestFit="1" customWidth="1"/>
    <col min="3" max="3" width="34.453125" style="54" customWidth="1"/>
    <col min="4" max="4" width="25" style="54" customWidth="1"/>
    <col min="5" max="5" width="12" style="54" customWidth="1"/>
    <col min="6" max="6" width="12.26953125" style="54" customWidth="1"/>
    <col min="7" max="7" width="10.54296875" style="28" customWidth="1"/>
    <col min="8" max="8" width="8.7265625" style="28" bestFit="1" customWidth="1"/>
    <col min="9" max="9" width="9.1796875" style="28"/>
    <col min="10" max="10" width="9.1796875" style="28" bestFit="1" customWidth="1"/>
    <col min="11" max="11" width="8" style="28" bestFit="1" customWidth="1"/>
    <col min="12" max="12" width="9.1796875" style="28" bestFit="1" customWidth="1"/>
    <col min="13" max="13" width="8.453125" style="28" bestFit="1" customWidth="1"/>
    <col min="14" max="14" width="7.81640625" style="28" bestFit="1" customWidth="1"/>
    <col min="15" max="15" width="8" style="28" bestFit="1" customWidth="1"/>
    <col min="16" max="16" width="8.453125" style="28" bestFit="1" customWidth="1"/>
    <col min="17" max="17" width="8.26953125" style="28" bestFit="1" customWidth="1"/>
    <col min="18" max="18" width="6.81640625" style="28" bestFit="1" customWidth="1"/>
    <col min="19" max="19" width="11.1796875" style="28" bestFit="1" customWidth="1"/>
    <col min="20" max="16384" width="9.1796875" style="28"/>
  </cols>
  <sheetData>
    <row r="1" spans="1:12" x14ac:dyDescent="0.3">
      <c r="A1" s="33" t="s">
        <v>0</v>
      </c>
      <c r="B1" s="33" t="s">
        <v>1</v>
      </c>
      <c r="C1" s="33" t="s">
        <v>2</v>
      </c>
      <c r="D1" s="33" t="s">
        <v>251</v>
      </c>
      <c r="E1" s="169" t="s">
        <v>254</v>
      </c>
      <c r="F1" s="33" t="s">
        <v>287</v>
      </c>
      <c r="G1" s="33"/>
      <c r="H1" s="58" t="s">
        <v>4</v>
      </c>
      <c r="I1" s="218">
        <v>2024</v>
      </c>
      <c r="J1" s="218"/>
      <c r="K1" s="218">
        <v>2025</v>
      </c>
      <c r="L1" s="218"/>
    </row>
    <row r="2" spans="1:12" x14ac:dyDescent="0.3">
      <c r="A2" s="35" t="s">
        <v>27</v>
      </c>
      <c r="B2" s="29" t="s">
        <v>28</v>
      </c>
      <c r="C2" s="178" t="s">
        <v>284</v>
      </c>
      <c r="D2" s="29" t="s">
        <v>159</v>
      </c>
      <c r="E2" s="35" t="s">
        <v>6</v>
      </c>
      <c r="F2" s="35" t="s">
        <v>6</v>
      </c>
      <c r="G2" s="55"/>
      <c r="H2" s="59" t="s">
        <v>8</v>
      </c>
      <c r="I2" s="60">
        <f>COUNTIF(E2:E120,"Ótima")</f>
        <v>0</v>
      </c>
      <c r="J2" s="61">
        <f>I2/$I$7</f>
        <v>0</v>
      </c>
      <c r="K2" s="60">
        <f>COUNTIF($F$2:$F$120,"Ótima")</f>
        <v>0</v>
      </c>
      <c r="L2" s="61">
        <f>K2/K7</f>
        <v>0</v>
      </c>
    </row>
    <row r="3" spans="1:12" x14ac:dyDescent="0.3">
      <c r="A3" s="35"/>
      <c r="B3" s="29"/>
      <c r="D3" s="29"/>
      <c r="E3" s="35"/>
      <c r="F3" s="35"/>
      <c r="H3" s="56" t="s">
        <v>7</v>
      </c>
      <c r="I3" s="62">
        <f>COUNTIF(E2:E120,"Boa")</f>
        <v>0</v>
      </c>
      <c r="J3" s="63">
        <f>I3/I7</f>
        <v>0</v>
      </c>
      <c r="K3" s="62">
        <f>COUNTIF($F$2:$F$120,"Boa")</f>
        <v>0</v>
      </c>
      <c r="L3" s="63">
        <f>K3/K7</f>
        <v>0</v>
      </c>
    </row>
    <row r="4" spans="1:12" x14ac:dyDescent="0.3">
      <c r="A4" s="35"/>
      <c r="B4" s="29"/>
      <c r="D4" s="29"/>
      <c r="E4" s="35"/>
      <c r="F4" s="35"/>
      <c r="H4" s="56" t="s">
        <v>6</v>
      </c>
      <c r="I4" s="65">
        <f>COUNTIF(E2:E120,"Regular")</f>
        <v>1</v>
      </c>
      <c r="J4" s="67">
        <f>I4/I7</f>
        <v>1</v>
      </c>
      <c r="K4" s="65">
        <f>COUNTIF($F$2:$F$120,"Regular")</f>
        <v>1</v>
      </c>
      <c r="L4" s="67">
        <f>K4/K7</f>
        <v>1</v>
      </c>
    </row>
    <row r="5" spans="1:12" x14ac:dyDescent="0.3">
      <c r="H5" s="56" t="s">
        <v>5</v>
      </c>
      <c r="I5" s="68">
        <f>COUNTIF(E2:E120,"Ruim")</f>
        <v>0</v>
      </c>
      <c r="J5" s="76">
        <f>I5/I7</f>
        <v>0</v>
      </c>
      <c r="K5" s="68">
        <f>COUNTIF($F$2:$F$120,"Ruim")</f>
        <v>0</v>
      </c>
      <c r="L5" s="69">
        <f>K5/K7</f>
        <v>0</v>
      </c>
    </row>
    <row r="6" spans="1:12" x14ac:dyDescent="0.3">
      <c r="H6" s="70" t="s">
        <v>10</v>
      </c>
      <c r="I6" s="70">
        <f>COUNTIF(E2:E120,"Péssima")</f>
        <v>0</v>
      </c>
      <c r="J6" s="71">
        <f>I6/I7</f>
        <v>0</v>
      </c>
      <c r="K6" s="70">
        <f>COUNTIF($F$2:$F$120,"Péssima")</f>
        <v>0</v>
      </c>
      <c r="L6" s="71">
        <f>K6/K7</f>
        <v>0</v>
      </c>
    </row>
    <row r="7" spans="1:12" x14ac:dyDescent="0.3">
      <c r="H7" s="38" t="s">
        <v>9</v>
      </c>
      <c r="I7" s="38">
        <f>SUM(I2:I6)</f>
        <v>1</v>
      </c>
      <c r="J7" s="73">
        <f>SUM(J2:J6)</f>
        <v>1</v>
      </c>
      <c r="K7" s="74">
        <f>SUM(K2:K6)</f>
        <v>1</v>
      </c>
      <c r="L7" s="73">
        <f>SUM(L2:L6)</f>
        <v>1</v>
      </c>
    </row>
  </sheetData>
  <sheetProtection algorithmName="SHA-512" hashValue="KjoedpJSkTB6+QgjE1KWlMFx8zgY3mZ2pbB9HbVf/DV/5/KBpW81F+mqjoPoSpMv4RIa4tpXIS7zd8spTcizSg==" saltValue="zcihWKqdvDTeJ8TIXP8zNg==" spinCount="100000" sheet="1" objects="1" scenarios="1" selectLockedCells="1" selectUnlockedCells="1"/>
  <mergeCells count="2">
    <mergeCell ref="I1:J1"/>
    <mergeCell ref="K1:L1"/>
  </mergeCells>
  <conditionalFormatting sqref="E2:F4">
    <cfRule type="containsText" dxfId="331" priority="1" operator="containsText" text="Ótima">
      <formula>NOT(ISERROR(SEARCH("Ótima",E2)))</formula>
    </cfRule>
    <cfRule type="containsText" dxfId="330" priority="2" operator="containsText" text="Boa">
      <formula>NOT(ISERROR(SEARCH("Boa",E2)))</formula>
    </cfRule>
    <cfRule type="containsText" dxfId="329" priority="3" operator="containsText" text="Regular">
      <formula>NOT(ISERROR(SEARCH("Regular",E2)))</formula>
    </cfRule>
    <cfRule type="containsText" dxfId="328" priority="4" operator="containsText" text="Ruim">
      <formula>NOT(ISERROR(SEARCH("Ruim",E2)))</formula>
    </cfRule>
    <cfRule type="containsText" dxfId="327" priority="5" operator="containsText" text="Péssima">
      <formula>NOT(ISERROR(SEARCH("Péssima",E2)))</formula>
    </cfRule>
  </conditionalFormatting>
  <conditionalFormatting sqref="G2">
    <cfRule type="containsText" dxfId="326" priority="160" operator="containsText" text="Ruim">
      <formula>NOT(ISERROR(SEARCH("Ruim",G2)))</formula>
    </cfRule>
    <cfRule type="containsText" dxfId="325" priority="161" operator="containsText" text="Péssimo">
      <formula>NOT(ISERROR(SEARCH("Péssimo",G2)))</formula>
    </cfRule>
    <cfRule type="containsText" dxfId="324" priority="157" operator="containsText" text="Ótima">
      <formula>NOT(ISERROR(SEARCH("Ótima",G2)))</formula>
    </cfRule>
    <cfRule type="containsText" dxfId="323" priority="158" operator="containsText" text="Boa">
      <formula>NOT(ISERROR(SEARCH("Boa",G2)))</formula>
    </cfRule>
    <cfRule type="containsText" dxfId="322" priority="159" operator="containsText" text="Regular">
      <formula>NOT(ISERROR(SEARCH("Regular",G2)))</formula>
    </cfRule>
  </conditionalFormatting>
  <conditionalFormatting sqref="H2">
    <cfRule type="containsText" dxfId="321" priority="92" operator="containsText" text="Boa">
      <formula>NOT(ISERROR(SEARCH("Boa",H2)))</formula>
    </cfRule>
    <cfRule type="containsText" dxfId="320" priority="93" operator="containsText" text="Regular">
      <formula>NOT(ISERROR(SEARCH("Regular",H2)))</formula>
    </cfRule>
    <cfRule type="containsText" dxfId="319" priority="94" operator="containsText" text="Ruim">
      <formula>NOT(ISERROR(SEARCH("Ruim",H2)))</formula>
    </cfRule>
    <cfRule type="containsText" dxfId="318" priority="95" operator="containsText" text="Péssima">
      <formula>NOT(ISERROR(SEARCH("Péssima",H2)))</formula>
    </cfRule>
  </conditionalFormatting>
  <conditionalFormatting sqref="H3:H6">
    <cfRule type="containsText" dxfId="317" priority="88" operator="containsText" text="Regular">
      <formula>NOT(ISERROR(SEARCH("Regular",H3)))</formula>
    </cfRule>
    <cfRule type="containsText" dxfId="316" priority="89" operator="containsText" text="Ruim">
      <formula>NOT(ISERROR(SEARCH("Ruim",H3)))</formula>
    </cfRule>
    <cfRule type="containsText" dxfId="315" priority="90" operator="containsText" text="Péssimo">
      <formula>NOT(ISERROR(SEARCH("Péssimo",H3)))</formula>
    </cfRule>
  </conditionalFormatting>
  <conditionalFormatting sqref="H3:J6">
    <cfRule type="containsText" dxfId="314" priority="47" operator="containsText" text="Boa">
      <formula>NOT(ISERROR(SEARCH("Boa",H3)))</formula>
    </cfRule>
  </conditionalFormatting>
  <conditionalFormatting sqref="H2:L6">
    <cfRule type="containsText" dxfId="313" priority="26" operator="containsText" text="Ótima">
      <formula>NOT(ISERROR(SEARCH("Ótima",H2)))</formula>
    </cfRule>
  </conditionalFormatting>
  <conditionalFormatting sqref="I2:I6">
    <cfRule type="containsText" dxfId="312" priority="73" operator="containsText" text="Regular">
      <formula>NOT(ISERROR(SEARCH("Regular",I2)))</formula>
    </cfRule>
    <cfRule type="containsText" dxfId="311" priority="74" operator="containsText" text="Ruim">
      <formula>NOT(ISERROR(SEARCH("Ruim",I2)))</formula>
    </cfRule>
    <cfRule type="containsText" dxfId="310" priority="75" operator="containsText" text="Péssimo">
      <formula>NOT(ISERROR(SEARCH("Péssimo",I2)))</formula>
    </cfRule>
  </conditionalFormatting>
  <conditionalFormatting sqref="I2:J2">
    <cfRule type="containsText" dxfId="309" priority="42" operator="containsText" text="Boa">
      <formula>NOT(ISERROR(SEARCH("Boa",I2)))</formula>
    </cfRule>
  </conditionalFormatting>
  <conditionalFormatting sqref="J2">
    <cfRule type="containsText" dxfId="308" priority="43" operator="containsText" text="Regular">
      <formula>NOT(ISERROR(SEARCH("Regular",J2)))</formula>
    </cfRule>
    <cfRule type="containsText" dxfId="307" priority="44" operator="containsText" text="Ruim">
      <formula>NOT(ISERROR(SEARCH("Ruim",J2)))</formula>
    </cfRule>
    <cfRule type="containsText" dxfId="306" priority="45" operator="containsText" text="Péssimo">
      <formula>NOT(ISERROR(SEARCH("Péssimo",J2)))</formula>
    </cfRule>
  </conditionalFormatting>
  <conditionalFormatting sqref="J3:J6">
    <cfRule type="containsText" dxfId="305" priority="48" operator="containsText" text="Regular">
      <formula>NOT(ISERROR(SEARCH("Regular",J3)))</formula>
    </cfRule>
    <cfRule type="containsText" dxfId="304" priority="50" operator="containsText" text="Péssimo">
      <formula>NOT(ISERROR(SEARCH("Péssimo",J3)))</formula>
    </cfRule>
    <cfRule type="containsText" dxfId="303" priority="49" operator="containsText" text="Ruim">
      <formula>NOT(ISERROR(SEARCH("Ruim",J3)))</formula>
    </cfRule>
  </conditionalFormatting>
  <conditionalFormatting sqref="K2:L6">
    <cfRule type="containsText" dxfId="302" priority="27" operator="containsText" text="Boa">
      <formula>NOT(ISERROR(SEARCH("Boa",K2)))</formula>
    </cfRule>
    <cfRule type="containsText" dxfId="301" priority="28" operator="containsText" text="Regular">
      <formula>NOT(ISERROR(SEARCH("Regular",K2)))</formula>
    </cfRule>
    <cfRule type="containsText" dxfId="300" priority="29" operator="containsText" text="Ruim">
      <formula>NOT(ISERROR(SEARCH("Ruim",K2)))</formula>
    </cfRule>
    <cfRule type="containsText" dxfId="299" priority="30" operator="containsText" text="Péssimo">
      <formula>NOT(ISERROR(SEARCH("Péssimo",K2)))</formula>
    </cfRule>
  </conditionalFormatting>
  <hyperlinks>
    <hyperlink ref="C2" r:id="rId1" display="https://observandoosrios.sosma.org.br/grupo/1076/vozes-do-rio-ceara" xr:uid="{B460BE9B-DFF6-4F85-98DF-22AAB2941870}"/>
  </hyperlink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U15"/>
  <sheetViews>
    <sheetView workbookViewId="0">
      <selection activeCell="D28" sqref="D28"/>
    </sheetView>
  </sheetViews>
  <sheetFormatPr defaultRowHeight="14.5" x14ac:dyDescent="0.35"/>
  <cols>
    <col min="1" max="1" width="16.1796875" style="1" bestFit="1" customWidth="1"/>
    <col min="2" max="2" width="11.1796875" style="8" bestFit="1" customWidth="1"/>
    <col min="3" max="3" width="13.7265625" style="1" bestFit="1" customWidth="1"/>
    <col min="4" max="4" width="26.1796875" style="1" bestFit="1" customWidth="1"/>
    <col min="5" max="5" width="17.54296875" style="1" bestFit="1" customWidth="1"/>
    <col min="6" max="6" width="12.7265625" style="1" customWidth="1"/>
    <col min="7" max="7" width="10.26953125" style="1" customWidth="1"/>
    <col min="8" max="8" width="8.7265625" style="1" bestFit="1" customWidth="1"/>
    <col min="9" max="9" width="9.1796875" style="1" bestFit="1" customWidth="1"/>
    <col min="10" max="11" width="9.453125" style="1" bestFit="1" customWidth="1"/>
    <col min="12" max="12" width="7.453125" style="1" bestFit="1" customWidth="1"/>
    <col min="13" max="13" width="9.453125" style="1" bestFit="1" customWidth="1"/>
    <col min="14" max="14" width="7.81640625" style="1" bestFit="1" customWidth="1"/>
    <col min="15" max="15" width="8" style="1" bestFit="1" customWidth="1"/>
    <col min="16" max="16" width="8.453125" style="1" bestFit="1" customWidth="1"/>
    <col min="17" max="17" width="8.26953125" style="1" bestFit="1" customWidth="1"/>
    <col min="18" max="18" width="6.81640625" style="1" bestFit="1" customWidth="1"/>
    <col min="19" max="19" width="11.1796875" style="1" bestFit="1" customWidth="1"/>
    <col min="22" max="22" width="3.81640625" bestFit="1" customWidth="1"/>
    <col min="23" max="23" width="5" bestFit="1" customWidth="1"/>
    <col min="24" max="24" width="6" bestFit="1" customWidth="1"/>
    <col min="25" max="25" width="3.453125" bestFit="1" customWidth="1"/>
    <col min="28" max="28" width="12" bestFit="1" customWidth="1"/>
    <col min="29" max="29" width="5.54296875" bestFit="1" customWidth="1"/>
    <col min="30" max="30" width="18.26953125" bestFit="1" customWidth="1"/>
    <col min="31" max="31" width="28.1796875" bestFit="1" customWidth="1"/>
    <col min="32" max="32" width="18.54296875" bestFit="1" customWidth="1"/>
  </cols>
  <sheetData>
    <row r="1" spans="1:21" x14ac:dyDescent="0.35">
      <c r="A1" s="4" t="s">
        <v>0</v>
      </c>
      <c r="B1" s="4" t="s">
        <v>1</v>
      </c>
      <c r="C1" s="4" t="s">
        <v>2</v>
      </c>
      <c r="D1" s="4" t="s">
        <v>3</v>
      </c>
      <c r="E1" s="3" t="s">
        <v>148</v>
      </c>
      <c r="F1" s="4" t="s">
        <v>252</v>
      </c>
      <c r="G1" s="14"/>
      <c r="H1"/>
      <c r="I1" s="7" t="s">
        <v>4</v>
      </c>
      <c r="J1" s="220">
        <v>2022</v>
      </c>
      <c r="K1" s="220"/>
      <c r="L1" s="220">
        <v>2023</v>
      </c>
      <c r="M1" s="220"/>
      <c r="N1" s="5"/>
      <c r="O1" s="5"/>
      <c r="P1" s="5"/>
      <c r="Q1" s="5"/>
      <c r="R1" s="5"/>
      <c r="S1" s="5"/>
      <c r="T1" s="5"/>
      <c r="U1" s="5"/>
    </row>
    <row r="2" spans="1:21" x14ac:dyDescent="0.35">
      <c r="A2" s="13"/>
      <c r="B2" s="11"/>
      <c r="C2" s="10"/>
      <c r="D2" s="10"/>
      <c r="E2" s="11"/>
      <c r="F2" s="12"/>
      <c r="G2" s="12"/>
      <c r="H2"/>
      <c r="I2" s="18" t="s">
        <v>8</v>
      </c>
      <c r="J2" s="19">
        <f>COUNTIF(E2:E120,"Ótima")</f>
        <v>0</v>
      </c>
      <c r="K2" s="23" t="e">
        <f>J2/$J$7</f>
        <v>#DIV/0!</v>
      </c>
      <c r="L2" s="19">
        <f>COUNTIF($F$2:$F$120,"Ótima")</f>
        <v>0</v>
      </c>
      <c r="M2" s="23" t="e">
        <f>L2/L7</f>
        <v>#DIV/0!</v>
      </c>
      <c r="N2"/>
      <c r="O2"/>
      <c r="P2"/>
      <c r="Q2"/>
      <c r="R2"/>
      <c r="S2"/>
    </row>
    <row r="3" spans="1:21" x14ac:dyDescent="0.35">
      <c r="A3" s="13"/>
      <c r="B3" s="11"/>
      <c r="C3" s="10"/>
      <c r="D3" s="10"/>
      <c r="E3" s="11"/>
      <c r="H3"/>
      <c r="I3" s="8" t="s">
        <v>7</v>
      </c>
      <c r="J3" s="20">
        <f>COUNTIF(E2:E120,"Boa")</f>
        <v>0</v>
      </c>
      <c r="K3" s="24" t="e">
        <f>J3/J7</f>
        <v>#DIV/0!</v>
      </c>
      <c r="L3" s="20">
        <f>COUNTIF($F$2:$F$120,"Boa")</f>
        <v>0</v>
      </c>
      <c r="M3" s="24" t="e">
        <f>L3/L7</f>
        <v>#DIV/0!</v>
      </c>
      <c r="N3"/>
      <c r="O3"/>
      <c r="P3"/>
      <c r="Q3"/>
      <c r="R3"/>
      <c r="S3"/>
    </row>
    <row r="4" spans="1:21" x14ac:dyDescent="0.35">
      <c r="A4" s="8"/>
      <c r="I4" s="8" t="s">
        <v>6</v>
      </c>
      <c r="J4" s="21">
        <f>COUNTIF(E2:E120,"Regular")</f>
        <v>0</v>
      </c>
      <c r="K4" s="25" t="e">
        <f>J4/J7</f>
        <v>#DIV/0!</v>
      </c>
      <c r="L4" s="21">
        <f>COUNTIF($F$2:$F$120,"Regular")</f>
        <v>0</v>
      </c>
      <c r="M4" s="25" t="e">
        <f>L4/L7</f>
        <v>#DIV/0!</v>
      </c>
      <c r="P4"/>
      <c r="Q4"/>
      <c r="R4"/>
      <c r="S4"/>
    </row>
    <row r="5" spans="1:21" x14ac:dyDescent="0.35">
      <c r="D5" s="2"/>
      <c r="H5"/>
      <c r="I5" s="8" t="s">
        <v>5</v>
      </c>
      <c r="J5" s="22">
        <f>COUNTIF(E2:E120,"Ruim")</f>
        <v>0</v>
      </c>
      <c r="K5" s="26" t="e">
        <f>J5/J7</f>
        <v>#DIV/0!</v>
      </c>
      <c r="L5" s="22">
        <f>COUNTIF($F$2:$F$120,"Ruim")</f>
        <v>0</v>
      </c>
      <c r="M5" s="26" t="e">
        <f>L5/L7</f>
        <v>#DIV/0!</v>
      </c>
      <c r="N5"/>
      <c r="O5"/>
      <c r="P5"/>
      <c r="Q5"/>
      <c r="R5"/>
      <c r="S5"/>
    </row>
    <row r="6" spans="1:21" x14ac:dyDescent="0.35">
      <c r="D6" s="2"/>
      <c r="H6"/>
      <c r="I6" s="9" t="s">
        <v>10</v>
      </c>
      <c r="J6" s="9">
        <f>COUNTIF(E2:E120,"Péssima")</f>
        <v>0</v>
      </c>
      <c r="K6" s="27" t="e">
        <f>J6/J7</f>
        <v>#DIV/0!</v>
      </c>
      <c r="L6" s="9">
        <f>COUNTIF($F$2:$F$120,"Péssima")</f>
        <v>0</v>
      </c>
      <c r="M6" s="27" t="e">
        <f>L6/L7</f>
        <v>#DIV/0!</v>
      </c>
      <c r="N6"/>
      <c r="O6"/>
      <c r="P6"/>
      <c r="Q6"/>
      <c r="R6"/>
      <c r="S6"/>
    </row>
    <row r="7" spans="1:21" x14ac:dyDescent="0.35">
      <c r="D7" s="2"/>
      <c r="H7"/>
      <c r="I7" s="6" t="s">
        <v>9</v>
      </c>
      <c r="J7" s="6">
        <f>SUM(J2:J6)</f>
        <v>0</v>
      </c>
      <c r="K7" s="15" t="e">
        <f>SUM(K2:K6)</f>
        <v>#DIV/0!</v>
      </c>
      <c r="L7" s="16">
        <f>SUM(L2:L6)</f>
        <v>0</v>
      </c>
      <c r="M7" s="17" t="e">
        <f>SUM(M2:M6)</f>
        <v>#DIV/0!</v>
      </c>
      <c r="N7"/>
      <c r="O7"/>
      <c r="P7"/>
      <c r="Q7"/>
      <c r="R7"/>
      <c r="S7"/>
    </row>
    <row r="8" spans="1:21" x14ac:dyDescent="0.35">
      <c r="G8"/>
      <c r="H8"/>
      <c r="I8"/>
      <c r="J8"/>
      <c r="K8"/>
      <c r="L8"/>
      <c r="M8"/>
      <c r="N8"/>
      <c r="O8"/>
      <c r="P8"/>
      <c r="Q8"/>
      <c r="R8"/>
      <c r="S8"/>
    </row>
    <row r="9" spans="1:21" x14ac:dyDescent="0.35">
      <c r="G9"/>
      <c r="H9"/>
      <c r="I9"/>
      <c r="J9"/>
      <c r="K9"/>
      <c r="L9"/>
      <c r="M9"/>
      <c r="N9"/>
      <c r="O9"/>
      <c r="P9"/>
      <c r="Q9"/>
      <c r="R9"/>
      <c r="S9"/>
    </row>
    <row r="10" spans="1:21" x14ac:dyDescent="0.35">
      <c r="G10"/>
      <c r="H10"/>
      <c r="I10"/>
      <c r="J10"/>
      <c r="K10"/>
      <c r="L10"/>
      <c r="M10"/>
      <c r="N10"/>
      <c r="O10"/>
      <c r="P10"/>
      <c r="Q10"/>
      <c r="R10"/>
      <c r="S10"/>
    </row>
    <row r="11" spans="1:21" x14ac:dyDescent="0.35">
      <c r="G11"/>
      <c r="H11"/>
      <c r="I11"/>
      <c r="J11"/>
      <c r="K11"/>
      <c r="L11"/>
      <c r="M11"/>
      <c r="N11"/>
      <c r="O11"/>
      <c r="P11"/>
      <c r="Q11"/>
      <c r="R11"/>
      <c r="S11"/>
    </row>
    <row r="12" spans="1:21" x14ac:dyDescent="0.35">
      <c r="G12"/>
      <c r="H12"/>
      <c r="I12"/>
      <c r="J12"/>
      <c r="K12"/>
      <c r="L12"/>
      <c r="M12"/>
      <c r="N12"/>
      <c r="O12"/>
      <c r="P12"/>
      <c r="Q12"/>
      <c r="R12"/>
      <c r="S12"/>
    </row>
    <row r="13" spans="1:21" x14ac:dyDescent="0.35">
      <c r="G13"/>
      <c r="H13"/>
      <c r="I13"/>
      <c r="J13"/>
      <c r="K13"/>
      <c r="L13"/>
      <c r="M13"/>
      <c r="N13"/>
      <c r="O13"/>
      <c r="P13"/>
      <c r="Q13"/>
      <c r="R13"/>
      <c r="S13"/>
    </row>
    <row r="14" spans="1:21" x14ac:dyDescent="0.35">
      <c r="G14"/>
      <c r="H14"/>
      <c r="I14"/>
      <c r="J14"/>
      <c r="K14"/>
      <c r="L14"/>
      <c r="M14"/>
      <c r="N14"/>
      <c r="O14"/>
      <c r="P14"/>
      <c r="Q14"/>
      <c r="R14"/>
      <c r="S14"/>
    </row>
    <row r="15" spans="1:21" x14ac:dyDescent="0.35">
      <c r="G15"/>
      <c r="H15"/>
      <c r="I15"/>
      <c r="J15"/>
      <c r="K15"/>
      <c r="L15"/>
      <c r="M15"/>
      <c r="N15"/>
      <c r="O15"/>
      <c r="P15"/>
      <c r="Q15"/>
      <c r="R15"/>
      <c r="S15"/>
    </row>
  </sheetData>
  <mergeCells count="2">
    <mergeCell ref="J1:K1"/>
    <mergeCell ref="L1:M1"/>
  </mergeCells>
  <conditionalFormatting sqref="E2:E3">
    <cfRule type="containsText" dxfId="298" priority="76" operator="containsText" text="Ótima">
      <formula>NOT(ISERROR(SEARCH("Ótima",E2)))</formula>
    </cfRule>
    <cfRule type="containsText" dxfId="297" priority="77" operator="containsText" text="Boa">
      <formula>NOT(ISERROR(SEARCH("Boa",E2)))</formula>
    </cfRule>
    <cfRule type="containsText" dxfId="296" priority="78" operator="containsText" text="Regular">
      <formula>NOT(ISERROR(SEARCH("Regular",E2)))</formula>
    </cfRule>
    <cfRule type="containsText" dxfId="295" priority="79" operator="containsText" text="Ruim">
      <formula>NOT(ISERROR(SEARCH("Ruim",E2)))</formula>
    </cfRule>
    <cfRule type="containsText" dxfId="294" priority="80" operator="containsText" text="Péssima">
      <formula>NOT(ISERROR(SEARCH("Péssima",E2)))</formula>
    </cfRule>
  </conditionalFormatting>
  <conditionalFormatting sqref="I2">
    <cfRule type="containsText" dxfId="293" priority="67" operator="containsText" text="Boa">
      <formula>NOT(ISERROR(SEARCH("Boa",I2)))</formula>
    </cfRule>
    <cfRule type="containsText" dxfId="292" priority="68" operator="containsText" text="Regular">
      <formula>NOT(ISERROR(SEARCH("Regular",I2)))</formula>
    </cfRule>
    <cfRule type="containsText" dxfId="291" priority="69" operator="containsText" text="Ruim">
      <formula>NOT(ISERROR(SEARCH("Ruim",I2)))</formula>
    </cfRule>
    <cfRule type="containsText" dxfId="290" priority="70" operator="containsText" text="Péssima">
      <formula>NOT(ISERROR(SEARCH("Péssima",I2)))</formula>
    </cfRule>
  </conditionalFormatting>
  <conditionalFormatting sqref="I3:I6">
    <cfRule type="containsText" dxfId="289" priority="63" operator="containsText" text="Regular">
      <formula>NOT(ISERROR(SEARCH("Regular",I3)))</formula>
    </cfRule>
    <cfRule type="containsText" dxfId="288" priority="64" operator="containsText" text="Ruim">
      <formula>NOT(ISERROR(SEARCH("Ruim",I3)))</formula>
    </cfRule>
    <cfRule type="containsText" dxfId="287" priority="65" operator="containsText" text="Péssimo">
      <formula>NOT(ISERROR(SEARCH("Péssimo",I3)))</formula>
    </cfRule>
  </conditionalFormatting>
  <conditionalFormatting sqref="I3:K6">
    <cfRule type="containsText" dxfId="286" priority="22" operator="containsText" text="Boa">
      <formula>NOT(ISERROR(SEARCH("Boa",I3)))</formula>
    </cfRule>
  </conditionalFormatting>
  <conditionalFormatting sqref="I2:M6">
    <cfRule type="containsText" dxfId="285" priority="1" operator="containsText" text="Ótima">
      <formula>NOT(ISERROR(SEARCH("Ótima",I2)))</formula>
    </cfRule>
  </conditionalFormatting>
  <conditionalFormatting sqref="J2:J6">
    <cfRule type="containsText" dxfId="284" priority="48" operator="containsText" text="Regular">
      <formula>NOT(ISERROR(SEARCH("Regular",J2)))</formula>
    </cfRule>
    <cfRule type="containsText" dxfId="283" priority="49" operator="containsText" text="Ruim">
      <formula>NOT(ISERROR(SEARCH("Ruim",J2)))</formula>
    </cfRule>
    <cfRule type="containsText" dxfId="282" priority="50" operator="containsText" text="Péssimo">
      <formula>NOT(ISERROR(SEARCH("Péssimo",J2)))</formula>
    </cfRule>
  </conditionalFormatting>
  <conditionalFormatting sqref="J2:K2">
    <cfRule type="containsText" dxfId="281" priority="17" operator="containsText" text="Boa">
      <formula>NOT(ISERROR(SEARCH("Boa",J2)))</formula>
    </cfRule>
  </conditionalFormatting>
  <conditionalFormatting sqref="K2">
    <cfRule type="containsText" dxfId="280" priority="18" operator="containsText" text="Regular">
      <formula>NOT(ISERROR(SEARCH("Regular",K2)))</formula>
    </cfRule>
    <cfRule type="containsText" dxfId="279" priority="19" operator="containsText" text="Ruim">
      <formula>NOT(ISERROR(SEARCH("Ruim",K2)))</formula>
    </cfRule>
    <cfRule type="containsText" dxfId="278" priority="20" operator="containsText" text="Péssimo">
      <formula>NOT(ISERROR(SEARCH("Péssimo",K2)))</formula>
    </cfRule>
  </conditionalFormatting>
  <conditionalFormatting sqref="K3:K6">
    <cfRule type="containsText" dxfId="277" priority="23" operator="containsText" text="Regular">
      <formula>NOT(ISERROR(SEARCH("Regular",K3)))</formula>
    </cfRule>
    <cfRule type="containsText" dxfId="276" priority="24" operator="containsText" text="Ruim">
      <formula>NOT(ISERROR(SEARCH("Ruim",K3)))</formula>
    </cfRule>
    <cfRule type="containsText" dxfId="275" priority="25" operator="containsText" text="Péssimo">
      <formula>NOT(ISERROR(SEARCH("Péssimo",K3)))</formula>
    </cfRule>
  </conditionalFormatting>
  <conditionalFormatting sqref="L2:M6">
    <cfRule type="containsText" dxfId="274" priority="2" operator="containsText" text="Boa">
      <formula>NOT(ISERROR(SEARCH("Boa",L2)))</formula>
    </cfRule>
    <cfRule type="containsText" dxfId="273" priority="3" operator="containsText" text="Regular">
      <formula>NOT(ISERROR(SEARCH("Regular",L2)))</formula>
    </cfRule>
    <cfRule type="containsText" dxfId="272" priority="4" operator="containsText" text="Ruim">
      <formula>NOT(ISERROR(SEARCH("Ruim",L2)))</formula>
    </cfRule>
    <cfRule type="containsText" dxfId="271" priority="5" operator="containsText" text="Péssimo">
      <formula>NOT(ISERROR(SEARCH("Péssimo",L2)))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S16"/>
  <sheetViews>
    <sheetView workbookViewId="0">
      <selection activeCell="A2" sqref="A2:A6"/>
    </sheetView>
  </sheetViews>
  <sheetFormatPr defaultColWidth="9.1796875" defaultRowHeight="13" x14ac:dyDescent="0.3"/>
  <cols>
    <col min="1" max="1" width="14.54296875" style="35" bestFit="1" customWidth="1"/>
    <col min="2" max="2" width="18.453125" style="35" bestFit="1" customWidth="1"/>
    <col min="3" max="3" width="29.7265625" style="54" bestFit="1" customWidth="1"/>
    <col min="4" max="4" width="28.1796875" style="54" bestFit="1" customWidth="1"/>
    <col min="5" max="5" width="18.54296875" style="54" bestFit="1" customWidth="1"/>
    <col min="6" max="6" width="11.54296875" style="54" customWidth="1"/>
    <col min="7" max="7" width="11.54296875" style="28" customWidth="1"/>
    <col min="8" max="8" width="9.1796875" style="28" bestFit="1" customWidth="1"/>
    <col min="9" max="9" width="8.453125" style="28" bestFit="1" customWidth="1"/>
    <col min="10" max="10" width="9.453125" style="28" bestFit="1" customWidth="1"/>
    <col min="11" max="11" width="7.453125" style="28" bestFit="1" customWidth="1"/>
    <col min="12" max="12" width="9.1796875" style="28" bestFit="1" customWidth="1"/>
    <col min="13" max="13" width="7.81640625" style="28" bestFit="1" customWidth="1"/>
    <col min="14" max="14" width="8" style="28" bestFit="1" customWidth="1"/>
    <col min="15" max="15" width="8.453125" style="28" bestFit="1" customWidth="1"/>
    <col min="16" max="16" width="8.26953125" style="28" bestFit="1" customWidth="1"/>
    <col min="17" max="17" width="6.81640625" style="77" bestFit="1" customWidth="1"/>
    <col min="18" max="18" width="11.1796875" style="28" bestFit="1" customWidth="1"/>
    <col min="19" max="19" width="14.453125" style="28" customWidth="1"/>
    <col min="20" max="20" width="14.54296875" style="28" customWidth="1"/>
    <col min="21" max="21" width="5.7265625" style="28" bestFit="1" customWidth="1"/>
    <col min="22" max="22" width="9.1796875" style="28" bestFit="1" customWidth="1"/>
    <col min="23" max="23" width="6.1796875" style="28" bestFit="1" customWidth="1"/>
    <col min="24" max="24" width="6.26953125" style="28" bestFit="1" customWidth="1"/>
    <col min="25" max="25" width="9.1796875" style="28"/>
    <col min="26" max="26" width="20.453125" style="28" bestFit="1" customWidth="1"/>
    <col min="27" max="27" width="14.26953125" style="28" customWidth="1"/>
    <col min="28" max="28" width="5.54296875" style="28" customWidth="1"/>
    <col min="29" max="29" width="18.26953125" style="28" bestFit="1" customWidth="1"/>
    <col min="30" max="30" width="28.1796875" style="28" bestFit="1" customWidth="1"/>
    <col min="31" max="31" width="18.54296875" style="28" bestFit="1" customWidth="1"/>
    <col min="32" max="16384" width="9.1796875" style="28"/>
  </cols>
  <sheetData>
    <row r="1" spans="1:19" x14ac:dyDescent="0.3">
      <c r="A1" s="33" t="s">
        <v>0</v>
      </c>
      <c r="B1" s="33" t="s">
        <v>1</v>
      </c>
      <c r="C1" s="33" t="s">
        <v>2</v>
      </c>
      <c r="D1" s="33" t="s">
        <v>251</v>
      </c>
      <c r="E1" s="169" t="s">
        <v>254</v>
      </c>
      <c r="F1" s="33" t="s">
        <v>287</v>
      </c>
      <c r="G1" s="170"/>
      <c r="H1" s="58" t="s">
        <v>4</v>
      </c>
      <c r="I1" s="221">
        <v>2024</v>
      </c>
      <c r="J1" s="221"/>
      <c r="K1" s="221">
        <v>2025</v>
      </c>
      <c r="L1" s="221"/>
      <c r="Q1" s="28"/>
      <c r="S1" s="38"/>
    </row>
    <row r="2" spans="1:19" x14ac:dyDescent="0.3">
      <c r="A2" s="219" t="s">
        <v>29</v>
      </c>
      <c r="B2" s="29" t="s">
        <v>258</v>
      </c>
      <c r="C2" s="178" t="s">
        <v>292</v>
      </c>
      <c r="D2" s="29" t="s">
        <v>259</v>
      </c>
      <c r="E2" s="35" t="s">
        <v>6</v>
      </c>
      <c r="F2" s="35" t="s">
        <v>6</v>
      </c>
      <c r="H2" s="75" t="s">
        <v>8</v>
      </c>
      <c r="I2" s="60">
        <f>COUNTIF(E2:E120,"Ótima")</f>
        <v>0</v>
      </c>
      <c r="J2" s="78">
        <f>I2/$I$7</f>
        <v>0</v>
      </c>
      <c r="K2" s="60">
        <f>COUNTIF($F$2:$F$120,"Ótima")</f>
        <v>0</v>
      </c>
      <c r="L2" s="78">
        <f>K2/K7</f>
        <v>0</v>
      </c>
      <c r="Q2" s="28"/>
    </row>
    <row r="3" spans="1:19" x14ac:dyDescent="0.3">
      <c r="A3" s="219"/>
      <c r="B3" s="29" t="s">
        <v>133</v>
      </c>
      <c r="C3" s="177" t="s">
        <v>134</v>
      </c>
      <c r="D3" s="29" t="s">
        <v>135</v>
      </c>
      <c r="E3" s="35" t="s">
        <v>6</v>
      </c>
      <c r="F3" s="35" t="s">
        <v>6</v>
      </c>
      <c r="H3" s="56" t="s">
        <v>7</v>
      </c>
      <c r="I3" s="62">
        <f>COUNTIF(E2:E120,"Boa")</f>
        <v>0</v>
      </c>
      <c r="J3" s="79">
        <f>I3/I7</f>
        <v>0</v>
      </c>
      <c r="K3" s="62">
        <f>COUNTIF($F$2:$F$120,"Boa")</f>
        <v>0</v>
      </c>
      <c r="L3" s="79">
        <f>K3/K7</f>
        <v>0</v>
      </c>
      <c r="Q3" s="28"/>
    </row>
    <row r="4" spans="1:19" x14ac:dyDescent="0.3">
      <c r="A4" s="219"/>
      <c r="B4" s="54" t="s">
        <v>260</v>
      </c>
      <c r="C4" s="177" t="s">
        <v>261</v>
      </c>
      <c r="D4" s="54" t="s">
        <v>262</v>
      </c>
      <c r="E4" s="35" t="s">
        <v>6</v>
      </c>
      <c r="F4" s="35" t="s">
        <v>6</v>
      </c>
      <c r="H4" s="56" t="s">
        <v>6</v>
      </c>
      <c r="I4" s="65">
        <f>COUNTIF(E2:E120,"Regular")</f>
        <v>5</v>
      </c>
      <c r="J4" s="80">
        <f>I4/I7</f>
        <v>1</v>
      </c>
      <c r="K4" s="65">
        <f>COUNTIF($F$2:$F$120,"Regular")</f>
        <v>5</v>
      </c>
      <c r="L4" s="81">
        <f>K4/K7</f>
        <v>1</v>
      </c>
      <c r="Q4" s="28"/>
    </row>
    <row r="5" spans="1:19" x14ac:dyDescent="0.3">
      <c r="A5" s="219"/>
      <c r="B5" s="54" t="s">
        <v>260</v>
      </c>
      <c r="C5" s="177" t="s">
        <v>263</v>
      </c>
      <c r="D5" s="54" t="s">
        <v>262</v>
      </c>
      <c r="E5" s="35" t="s">
        <v>6</v>
      </c>
      <c r="F5" s="35" t="s">
        <v>6</v>
      </c>
      <c r="H5" s="56" t="s">
        <v>5</v>
      </c>
      <c r="I5" s="68">
        <f>COUNTIF(E2:E120,"Ruim")</f>
        <v>0</v>
      </c>
      <c r="J5" s="82">
        <f>I5/I7</f>
        <v>0</v>
      </c>
      <c r="K5" s="68">
        <f>COUNTIF($F$2:$F$120,"Ruim")</f>
        <v>0</v>
      </c>
      <c r="L5" s="83">
        <f>K5/K7</f>
        <v>0</v>
      </c>
      <c r="Q5" s="28"/>
    </row>
    <row r="6" spans="1:19" x14ac:dyDescent="0.3">
      <c r="A6" s="219"/>
      <c r="B6" s="54" t="s">
        <v>260</v>
      </c>
      <c r="C6" s="177" t="s">
        <v>264</v>
      </c>
      <c r="D6" s="54" t="s">
        <v>265</v>
      </c>
      <c r="E6" s="35" t="s">
        <v>6</v>
      </c>
      <c r="F6" s="35" t="s">
        <v>6</v>
      </c>
      <c r="H6" s="70" t="s">
        <v>10</v>
      </c>
      <c r="I6" s="70">
        <f>COUNTIF(E2:E120,"Péssima")</f>
        <v>0</v>
      </c>
      <c r="J6" s="84">
        <f>I6/I7</f>
        <v>0</v>
      </c>
      <c r="K6" s="70">
        <f>COUNTIF($F$2:$F$120,"Péssima")</f>
        <v>0</v>
      </c>
      <c r="L6" s="84">
        <f>K6/K7</f>
        <v>0</v>
      </c>
      <c r="Q6" s="28"/>
    </row>
    <row r="7" spans="1:19" x14ac:dyDescent="0.3">
      <c r="H7" s="38" t="s">
        <v>9</v>
      </c>
      <c r="I7" s="38">
        <f>SUM(I2:I6)</f>
        <v>5</v>
      </c>
      <c r="J7" s="73">
        <f>SUM(J2:J6)</f>
        <v>1</v>
      </c>
      <c r="K7" s="74">
        <f>SUM(K2:K6)</f>
        <v>5</v>
      </c>
      <c r="L7" s="73">
        <f>SUM(L2:L6)</f>
        <v>1</v>
      </c>
      <c r="Q7" s="28"/>
    </row>
    <row r="8" spans="1:19" x14ac:dyDescent="0.3">
      <c r="A8" s="54"/>
      <c r="Q8" s="28"/>
    </row>
    <row r="9" spans="1:19" x14ac:dyDescent="0.3">
      <c r="A9" s="54"/>
      <c r="Q9" s="28"/>
    </row>
    <row r="10" spans="1:19" x14ac:dyDescent="0.3">
      <c r="A10" s="54"/>
      <c r="K10" s="77"/>
      <c r="Q10" s="28"/>
    </row>
    <row r="11" spans="1:19" x14ac:dyDescent="0.3">
      <c r="A11" s="54"/>
      <c r="K11" s="77"/>
      <c r="Q11" s="28"/>
    </row>
    <row r="12" spans="1:19" x14ac:dyDescent="0.3">
      <c r="A12" s="54"/>
      <c r="K12" s="77"/>
      <c r="Q12" s="28"/>
    </row>
    <row r="13" spans="1:19" x14ac:dyDescent="0.3">
      <c r="A13" s="54"/>
      <c r="K13" s="77"/>
      <c r="Q13" s="28"/>
    </row>
    <row r="14" spans="1:19" x14ac:dyDescent="0.3">
      <c r="A14" s="54"/>
      <c r="K14" s="77"/>
      <c r="Q14" s="28"/>
    </row>
    <row r="15" spans="1:19" x14ac:dyDescent="0.3">
      <c r="K15" s="77"/>
      <c r="Q15" s="28"/>
    </row>
    <row r="16" spans="1:19" x14ac:dyDescent="0.3">
      <c r="K16" s="77"/>
      <c r="Q16" s="28"/>
    </row>
  </sheetData>
  <sheetProtection algorithmName="SHA-512" hashValue="ZiyVvwNTcZmanodkDsg5fcFtFt0Ncl0uacFR0VN4Dv4fwbUxr9vrjXqgI4OcsteGi5dNeE6AhBp6PkfHQeqv6g==" saltValue="YxfqVKCQQa6RPIxuDqkzhQ==" spinCount="100000" sheet="1" objects="1" scenarios="1" selectLockedCells="1" selectUnlockedCells="1"/>
  <mergeCells count="3">
    <mergeCell ref="I1:J1"/>
    <mergeCell ref="K1:L1"/>
    <mergeCell ref="A2:A6"/>
  </mergeCells>
  <conditionalFormatting sqref="E2:F6">
    <cfRule type="containsText" dxfId="270" priority="1" operator="containsText" text="Ótima">
      <formula>NOT(ISERROR(SEARCH("Ótima",E2)))</formula>
    </cfRule>
    <cfRule type="containsText" dxfId="269" priority="2" operator="containsText" text="Boa">
      <formula>NOT(ISERROR(SEARCH("Boa",E2)))</formula>
    </cfRule>
    <cfRule type="containsText" dxfId="268" priority="3" operator="containsText" text="Regular">
      <formula>NOT(ISERROR(SEARCH("Regular",E2)))</formula>
    </cfRule>
    <cfRule type="containsText" dxfId="267" priority="4" operator="containsText" text="Ruim">
      <formula>NOT(ISERROR(SEARCH("Ruim",E2)))</formula>
    </cfRule>
    <cfRule type="containsText" dxfId="266" priority="5" operator="containsText" text="Péssima">
      <formula>NOT(ISERROR(SEARCH("Péssima",E2)))</formula>
    </cfRule>
  </conditionalFormatting>
  <conditionalFormatting sqref="G2">
    <cfRule type="containsText" dxfId="265" priority="169" operator="containsText" text="Ruim">
      <formula>NOT(ISERROR(SEARCH("Ruim",G2)))</formula>
    </cfRule>
    <cfRule type="containsText" dxfId="264" priority="170" operator="containsText" text="Péssimo">
      <formula>NOT(ISERROR(SEARCH("Péssimo",G2)))</formula>
    </cfRule>
    <cfRule type="containsText" dxfId="263" priority="166" operator="containsText" text="Ótima">
      <formula>NOT(ISERROR(SEARCH("Ótima",G2)))</formula>
    </cfRule>
    <cfRule type="containsText" dxfId="262" priority="167" operator="containsText" text="Boa">
      <formula>NOT(ISERROR(SEARCH("Boa",G2)))</formula>
    </cfRule>
    <cfRule type="containsText" dxfId="261" priority="168" operator="containsText" text="Regular">
      <formula>NOT(ISERROR(SEARCH("Regular",G2)))</formula>
    </cfRule>
  </conditionalFormatting>
  <conditionalFormatting sqref="H2">
    <cfRule type="containsText" dxfId="260" priority="102" operator="containsText" text="Boa">
      <formula>NOT(ISERROR(SEARCH("Boa",H2)))</formula>
    </cfRule>
    <cfRule type="containsText" dxfId="259" priority="103" operator="containsText" text="Regular">
      <formula>NOT(ISERROR(SEARCH("Regular",H2)))</formula>
    </cfRule>
    <cfRule type="containsText" dxfId="258" priority="104" operator="containsText" text="Ruim">
      <formula>NOT(ISERROR(SEARCH("Ruim",H2)))</formula>
    </cfRule>
    <cfRule type="containsText" dxfId="257" priority="105" operator="containsText" text="Péssima">
      <formula>NOT(ISERROR(SEARCH("Péssima",H2)))</formula>
    </cfRule>
  </conditionalFormatting>
  <conditionalFormatting sqref="H3:H6">
    <cfRule type="containsText" dxfId="256" priority="98" operator="containsText" text="Regular">
      <formula>NOT(ISERROR(SEARCH("Regular",H3)))</formula>
    </cfRule>
    <cfRule type="containsText" dxfId="255" priority="99" operator="containsText" text="Ruim">
      <formula>NOT(ISERROR(SEARCH("Ruim",H3)))</formula>
    </cfRule>
    <cfRule type="containsText" dxfId="254" priority="100" operator="containsText" text="Péssimo">
      <formula>NOT(ISERROR(SEARCH("Péssimo",H3)))</formula>
    </cfRule>
  </conditionalFormatting>
  <conditionalFormatting sqref="H3:J6">
    <cfRule type="containsText" dxfId="253" priority="57" operator="containsText" text="Boa">
      <formula>NOT(ISERROR(SEARCH("Boa",H3)))</formula>
    </cfRule>
  </conditionalFormatting>
  <conditionalFormatting sqref="H2:L6">
    <cfRule type="containsText" dxfId="252" priority="36" operator="containsText" text="Ótima">
      <formula>NOT(ISERROR(SEARCH("Ótima",H2)))</formula>
    </cfRule>
  </conditionalFormatting>
  <conditionalFormatting sqref="I2:I6">
    <cfRule type="containsText" dxfId="251" priority="83" operator="containsText" text="Regular">
      <formula>NOT(ISERROR(SEARCH("Regular",I2)))</formula>
    </cfRule>
    <cfRule type="containsText" dxfId="250" priority="84" operator="containsText" text="Ruim">
      <formula>NOT(ISERROR(SEARCH("Ruim",I2)))</formula>
    </cfRule>
    <cfRule type="containsText" dxfId="249" priority="85" operator="containsText" text="Péssimo">
      <formula>NOT(ISERROR(SEARCH("Péssimo",I2)))</formula>
    </cfRule>
  </conditionalFormatting>
  <conditionalFormatting sqref="I2:J2">
    <cfRule type="containsText" dxfId="248" priority="52" operator="containsText" text="Boa">
      <formula>NOT(ISERROR(SEARCH("Boa",I2)))</formula>
    </cfRule>
  </conditionalFormatting>
  <conditionalFormatting sqref="J2">
    <cfRule type="containsText" dxfId="247" priority="53" operator="containsText" text="Regular">
      <formula>NOT(ISERROR(SEARCH("Regular",J2)))</formula>
    </cfRule>
    <cfRule type="containsText" dxfId="246" priority="54" operator="containsText" text="Ruim">
      <formula>NOT(ISERROR(SEARCH("Ruim",J2)))</formula>
    </cfRule>
    <cfRule type="containsText" dxfId="245" priority="55" operator="containsText" text="Péssimo">
      <formula>NOT(ISERROR(SEARCH("Péssimo",J2)))</formula>
    </cfRule>
  </conditionalFormatting>
  <conditionalFormatting sqref="J3:J6">
    <cfRule type="containsText" dxfId="244" priority="58" operator="containsText" text="Regular">
      <formula>NOT(ISERROR(SEARCH("Regular",J3)))</formula>
    </cfRule>
    <cfRule type="containsText" dxfId="243" priority="60" operator="containsText" text="Péssimo">
      <formula>NOT(ISERROR(SEARCH("Péssimo",J3)))</formula>
    </cfRule>
    <cfRule type="containsText" dxfId="242" priority="59" operator="containsText" text="Ruim">
      <formula>NOT(ISERROR(SEARCH("Ruim",J3)))</formula>
    </cfRule>
  </conditionalFormatting>
  <conditionalFormatting sqref="K2:L6">
    <cfRule type="containsText" dxfId="241" priority="37" operator="containsText" text="Boa">
      <formula>NOT(ISERROR(SEARCH("Boa",K2)))</formula>
    </cfRule>
    <cfRule type="containsText" dxfId="240" priority="38" operator="containsText" text="Regular">
      <formula>NOT(ISERROR(SEARCH("Regular",K2)))</formula>
    </cfRule>
    <cfRule type="containsText" dxfId="239" priority="39" operator="containsText" text="Ruim">
      <formula>NOT(ISERROR(SEARCH("Ruim",K2)))</formula>
    </cfRule>
    <cfRule type="containsText" dxfId="238" priority="40" operator="containsText" text="Péssimo">
      <formula>NOT(ISERROR(SEARCH("Péssimo",K2)))</formula>
    </cfRule>
  </conditionalFormatting>
  <hyperlinks>
    <hyperlink ref="C3" r:id="rId1" display="https://observandoosrios.sosma.org.br/grupo/1310/eeefm-jose-de-caldas-brito" xr:uid="{146187B3-52ED-46C6-A7EF-383FC1F7552A}"/>
    <hyperlink ref="C4" r:id="rId2" display="https://observandoosrios.sosma.org.br/grupo/1351/emeb-pedro-milaneze-altoe" xr:uid="{A67B2DF2-425F-4239-A4A7-D5E4B097E861}"/>
    <hyperlink ref="C5" r:id="rId3" display="https://observandoosrios.sosma.org.br/grupo/1350/reserva-aguia-branca" xr:uid="{4226245E-4705-45ED-8EA9-FB41C5857A1A}"/>
    <hyperlink ref="C6" r:id="rId4" display="https://observandoosrios.sosma.org.br/grupo/1349/reserva-aguia-branca-caetes" xr:uid="{35525E30-F20E-4905-83F9-6A7838E955A7}"/>
    <hyperlink ref="C2" r:id="rId5" display="https://observandoosrios.sosma.org.br/grupo/1342/fundacao-mamiferos-aquaticos-es" xr:uid="{DDCBCB6F-4D15-499F-826E-BD17BE7EA251}"/>
  </hyperlink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9"/>
  <sheetViews>
    <sheetView workbookViewId="0">
      <selection activeCell="C2" sqref="C2"/>
    </sheetView>
  </sheetViews>
  <sheetFormatPr defaultColWidth="9.1796875" defaultRowHeight="13" x14ac:dyDescent="0.3"/>
  <cols>
    <col min="1" max="1" width="19.7265625" style="54" bestFit="1" customWidth="1"/>
    <col min="2" max="2" width="22.453125" style="35" bestFit="1" customWidth="1"/>
    <col min="3" max="3" width="45" style="54" bestFit="1" customWidth="1"/>
    <col min="4" max="4" width="26.1796875" style="54" bestFit="1" customWidth="1"/>
    <col min="5" max="5" width="11.1796875" style="54" bestFit="1" customWidth="1"/>
    <col min="6" max="6" width="11.1796875" style="54" customWidth="1"/>
    <col min="7" max="16384" width="9.1796875" style="28"/>
  </cols>
  <sheetData>
    <row r="1" spans="1:12" x14ac:dyDescent="0.3">
      <c r="A1" s="33" t="s">
        <v>0</v>
      </c>
      <c r="B1" s="33" t="s">
        <v>1</v>
      </c>
      <c r="C1" s="33" t="s">
        <v>2</v>
      </c>
      <c r="D1" s="33" t="s">
        <v>251</v>
      </c>
      <c r="E1" s="169" t="s">
        <v>254</v>
      </c>
      <c r="F1" s="33" t="s">
        <v>287</v>
      </c>
      <c r="G1" s="33"/>
      <c r="H1" s="58" t="s">
        <v>4</v>
      </c>
      <c r="I1" s="218">
        <v>2024</v>
      </c>
      <c r="J1" s="218"/>
      <c r="K1" s="218">
        <v>2025</v>
      </c>
      <c r="L1" s="218"/>
    </row>
    <row r="2" spans="1:12" x14ac:dyDescent="0.3">
      <c r="A2" s="35" t="s">
        <v>31</v>
      </c>
      <c r="B2" s="29" t="s">
        <v>32</v>
      </c>
      <c r="C2" s="177" t="s">
        <v>266</v>
      </c>
      <c r="D2" s="29" t="s">
        <v>267</v>
      </c>
      <c r="E2" s="35" t="s">
        <v>6</v>
      </c>
      <c r="F2" s="35" t="s">
        <v>6</v>
      </c>
      <c r="H2" s="59" t="s">
        <v>8</v>
      </c>
      <c r="I2" s="60">
        <f>COUNTIF(E2:E120,"Ótima")</f>
        <v>0</v>
      </c>
      <c r="J2" s="85">
        <f>I2/$I$7</f>
        <v>0</v>
      </c>
      <c r="K2" s="60">
        <f>COUNTIF($F$2:$F$120,"Ótima")</f>
        <v>0</v>
      </c>
      <c r="L2" s="85">
        <f>K2/K7</f>
        <v>0</v>
      </c>
    </row>
    <row r="3" spans="1:12" x14ac:dyDescent="0.3">
      <c r="A3" s="35"/>
      <c r="B3" s="29"/>
      <c r="C3" s="29"/>
      <c r="D3" s="29"/>
      <c r="E3" s="35"/>
      <c r="F3" s="35"/>
      <c r="H3" s="56" t="s">
        <v>7</v>
      </c>
      <c r="I3" s="62">
        <f>COUNTIF(E2:E120,"Boa")</f>
        <v>0</v>
      </c>
      <c r="J3" s="64">
        <f>I3/I7</f>
        <v>0</v>
      </c>
      <c r="K3" s="62">
        <f>COUNTIF($F$2:$F$120,"Boa")</f>
        <v>0</v>
      </c>
      <c r="L3" s="64">
        <f>K3/K7</f>
        <v>0</v>
      </c>
    </row>
    <row r="4" spans="1:12" x14ac:dyDescent="0.3">
      <c r="A4" s="35"/>
      <c r="B4" s="29"/>
      <c r="E4" s="35"/>
      <c r="F4" s="35"/>
      <c r="H4" s="56" t="s">
        <v>6</v>
      </c>
      <c r="I4" s="65">
        <f>COUNTIF(E2:E120,"Regular")</f>
        <v>1</v>
      </c>
      <c r="J4" s="67">
        <f>I4/I7</f>
        <v>1</v>
      </c>
      <c r="K4" s="65">
        <f>COUNTIF($F$2:$F$120,"Regular")</f>
        <v>1</v>
      </c>
      <c r="L4" s="67">
        <f>K4/K7</f>
        <v>1</v>
      </c>
    </row>
    <row r="5" spans="1:12" x14ac:dyDescent="0.3">
      <c r="A5" s="35"/>
      <c r="B5" s="29"/>
      <c r="E5" s="35"/>
      <c r="F5" s="35"/>
      <c r="H5" s="56" t="s">
        <v>5</v>
      </c>
      <c r="I5" s="68">
        <f>COUNTIF(E2:E120,"Ruim")</f>
        <v>0</v>
      </c>
      <c r="J5" s="76">
        <f>I5/I7</f>
        <v>0</v>
      </c>
      <c r="K5" s="68">
        <f>COUNTIF($F$2:$F$120,"Ruim")</f>
        <v>0</v>
      </c>
      <c r="L5" s="76">
        <f>K5/K7</f>
        <v>0</v>
      </c>
    </row>
    <row r="6" spans="1:12" x14ac:dyDescent="0.3">
      <c r="A6" s="35"/>
      <c r="E6" s="35"/>
      <c r="F6" s="35"/>
      <c r="H6" s="70" t="s">
        <v>10</v>
      </c>
      <c r="I6" s="70">
        <f>COUNTIF(E2:E120,"Péssima")</f>
        <v>0</v>
      </c>
      <c r="J6" s="86">
        <f>I6/I7</f>
        <v>0</v>
      </c>
      <c r="K6" s="70">
        <f>COUNTIF($F$2:$F$120,"Péssima")</f>
        <v>0</v>
      </c>
      <c r="L6" s="86">
        <f>K6/K7</f>
        <v>0</v>
      </c>
    </row>
    <row r="7" spans="1:12" x14ac:dyDescent="0.3">
      <c r="A7" s="35"/>
      <c r="E7" s="35"/>
      <c r="F7" s="35"/>
      <c r="H7" s="38" t="s">
        <v>9</v>
      </c>
      <c r="I7" s="38">
        <f>SUM(I2:I6)</f>
        <v>1</v>
      </c>
      <c r="J7" s="73">
        <f>SUM(J2:J6)</f>
        <v>1</v>
      </c>
      <c r="K7" s="74">
        <f>SUM(K2:K6)</f>
        <v>1</v>
      </c>
      <c r="L7" s="73">
        <f>SUM(L2:L6)</f>
        <v>1</v>
      </c>
    </row>
    <row r="8" spans="1:12" x14ac:dyDescent="0.3">
      <c r="A8" s="35"/>
    </row>
    <row r="9" spans="1:12" x14ac:dyDescent="0.3">
      <c r="A9" s="35"/>
    </row>
    <row r="10" spans="1:12" x14ac:dyDescent="0.3">
      <c r="A10" s="35"/>
    </row>
    <row r="11" spans="1:12" x14ac:dyDescent="0.3">
      <c r="A11" s="35"/>
    </row>
    <row r="19" spans="4:4" x14ac:dyDescent="0.3">
      <c r="D19" s="54" t="s">
        <v>283</v>
      </c>
    </row>
  </sheetData>
  <sheetProtection algorithmName="SHA-512" hashValue="8B6gdlO0OQ0wrUdvsftC9134NRSoFAsn9ptqghpM25uEl/VxzqA03uaYK01d8n0Lprnkvb4UYna8Tt3pB/G7MA==" saltValue="0da58gKTuHQI6Gbkpncy4g==" spinCount="100000" sheet="1" objects="1" scenarios="1" selectLockedCells="1" selectUnlockedCells="1"/>
  <mergeCells count="2">
    <mergeCell ref="I1:J1"/>
    <mergeCell ref="K1:L1"/>
  </mergeCells>
  <conditionalFormatting sqref="E2:F7">
    <cfRule type="containsText" dxfId="237" priority="1" operator="containsText" text="Ótima">
      <formula>NOT(ISERROR(SEARCH("Ótima",E2)))</formula>
    </cfRule>
    <cfRule type="containsText" dxfId="236" priority="2" operator="containsText" text="Boa">
      <formula>NOT(ISERROR(SEARCH("Boa",E2)))</formula>
    </cfRule>
    <cfRule type="containsText" dxfId="235" priority="3" operator="containsText" text="Regular">
      <formula>NOT(ISERROR(SEARCH("Regular",E2)))</formula>
    </cfRule>
    <cfRule type="containsText" dxfId="234" priority="4" operator="containsText" text="Ruim">
      <formula>NOT(ISERROR(SEARCH("Ruim",E2)))</formula>
    </cfRule>
    <cfRule type="containsText" dxfId="233" priority="5" operator="containsText" text="Péssima">
      <formula>NOT(ISERROR(SEARCH("Péssima",E2)))</formula>
    </cfRule>
  </conditionalFormatting>
  <conditionalFormatting sqref="H2">
    <cfRule type="containsText" dxfId="232" priority="77" operator="containsText" text="Boa">
      <formula>NOT(ISERROR(SEARCH("Boa",H2)))</formula>
    </cfRule>
    <cfRule type="containsText" dxfId="231" priority="78" operator="containsText" text="Regular">
      <formula>NOT(ISERROR(SEARCH("Regular",H2)))</formula>
    </cfRule>
    <cfRule type="containsText" dxfId="230" priority="79" operator="containsText" text="Ruim">
      <formula>NOT(ISERROR(SEARCH("Ruim",H2)))</formula>
    </cfRule>
    <cfRule type="containsText" dxfId="229" priority="80" operator="containsText" text="Péssima">
      <formula>NOT(ISERROR(SEARCH("Péssima",H2)))</formula>
    </cfRule>
  </conditionalFormatting>
  <conditionalFormatting sqref="H3:H6">
    <cfRule type="containsText" dxfId="228" priority="73" operator="containsText" text="Regular">
      <formula>NOT(ISERROR(SEARCH("Regular",H3)))</formula>
    </cfRule>
    <cfRule type="containsText" dxfId="227" priority="74" operator="containsText" text="Ruim">
      <formula>NOT(ISERROR(SEARCH("Ruim",H3)))</formula>
    </cfRule>
    <cfRule type="containsText" dxfId="226" priority="75" operator="containsText" text="Péssimo">
      <formula>NOT(ISERROR(SEARCH("Péssimo",H3)))</formula>
    </cfRule>
  </conditionalFormatting>
  <conditionalFormatting sqref="H3:J6">
    <cfRule type="containsText" dxfId="225" priority="32" operator="containsText" text="Boa">
      <formula>NOT(ISERROR(SEARCH("Boa",H3)))</formula>
    </cfRule>
  </conditionalFormatting>
  <conditionalFormatting sqref="H2:L6">
    <cfRule type="containsText" dxfId="224" priority="11" operator="containsText" text="Ótima">
      <formula>NOT(ISERROR(SEARCH("Ótima",H2)))</formula>
    </cfRule>
  </conditionalFormatting>
  <conditionalFormatting sqref="I2:I6">
    <cfRule type="containsText" dxfId="223" priority="58" operator="containsText" text="Regular">
      <formula>NOT(ISERROR(SEARCH("Regular",I2)))</formula>
    </cfRule>
    <cfRule type="containsText" dxfId="222" priority="59" operator="containsText" text="Ruim">
      <formula>NOT(ISERROR(SEARCH("Ruim",I2)))</formula>
    </cfRule>
    <cfRule type="containsText" dxfId="221" priority="60" operator="containsText" text="Péssimo">
      <formula>NOT(ISERROR(SEARCH("Péssimo",I2)))</formula>
    </cfRule>
  </conditionalFormatting>
  <conditionalFormatting sqref="I2:J2">
    <cfRule type="containsText" dxfId="220" priority="27" operator="containsText" text="Boa">
      <formula>NOT(ISERROR(SEARCH("Boa",I2)))</formula>
    </cfRule>
  </conditionalFormatting>
  <conditionalFormatting sqref="J2">
    <cfRule type="containsText" dxfId="219" priority="28" operator="containsText" text="Regular">
      <formula>NOT(ISERROR(SEARCH("Regular",J2)))</formula>
    </cfRule>
    <cfRule type="containsText" dxfId="218" priority="29" operator="containsText" text="Ruim">
      <formula>NOT(ISERROR(SEARCH("Ruim",J2)))</formula>
    </cfRule>
    <cfRule type="containsText" dxfId="217" priority="30" operator="containsText" text="Péssimo">
      <formula>NOT(ISERROR(SEARCH("Péssimo",J2)))</formula>
    </cfRule>
  </conditionalFormatting>
  <conditionalFormatting sqref="J3:J6">
    <cfRule type="containsText" dxfId="216" priority="33" operator="containsText" text="Regular">
      <formula>NOT(ISERROR(SEARCH("Regular",J3)))</formula>
    </cfRule>
    <cfRule type="containsText" dxfId="215" priority="34" operator="containsText" text="Ruim">
      <formula>NOT(ISERROR(SEARCH("Ruim",J3)))</formula>
    </cfRule>
    <cfRule type="containsText" dxfId="214" priority="35" operator="containsText" text="Péssimo">
      <formula>NOT(ISERROR(SEARCH("Péssimo",J3)))</formula>
    </cfRule>
  </conditionalFormatting>
  <conditionalFormatting sqref="K2:L6">
    <cfRule type="containsText" dxfId="213" priority="12" operator="containsText" text="Boa">
      <formula>NOT(ISERROR(SEARCH("Boa",K2)))</formula>
    </cfRule>
    <cfRule type="containsText" dxfId="212" priority="13" operator="containsText" text="Regular">
      <formula>NOT(ISERROR(SEARCH("Regular",K2)))</formula>
    </cfRule>
    <cfRule type="containsText" dxfId="211" priority="14" operator="containsText" text="Ruim">
      <formula>NOT(ISERROR(SEARCH("Ruim",K2)))</formula>
    </cfRule>
    <cfRule type="containsText" dxfId="210" priority="15" operator="containsText" text="Péssimo">
      <formula>NOT(ISERROR(SEARCH("Péssimo",K2)))</formula>
    </cfRule>
  </conditionalFormatting>
  <hyperlinks>
    <hyperlink ref="C2" r:id="rId1" display="https://observandoosrios.sosma.org.br/grupo/1345/iasb-porto-da-ilha" xr:uid="{17E26112-ED8E-48CF-820C-FFEBB6C29B46}"/>
  </hyperlinks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O7"/>
  <sheetViews>
    <sheetView workbookViewId="0">
      <selection activeCell="A2" sqref="A2:A3"/>
    </sheetView>
  </sheetViews>
  <sheetFormatPr defaultColWidth="9.1796875" defaultRowHeight="13" x14ac:dyDescent="0.3"/>
  <cols>
    <col min="1" max="1" width="13.54296875" style="54" bestFit="1" customWidth="1"/>
    <col min="2" max="2" width="15.26953125" style="54" bestFit="1" customWidth="1"/>
    <col min="3" max="3" width="37" style="54" bestFit="1" customWidth="1"/>
    <col min="4" max="4" width="48.54296875" style="54" bestFit="1" customWidth="1"/>
    <col min="5" max="5" width="17.54296875" style="54" bestFit="1" customWidth="1"/>
    <col min="6" max="6" width="10.453125" style="54" customWidth="1"/>
    <col min="7" max="7" width="9.1796875" style="28"/>
    <col min="8" max="8" width="11.54296875" style="28" customWidth="1"/>
    <col min="9" max="9" width="7.453125" style="28" bestFit="1" customWidth="1"/>
    <col min="10" max="10" width="9.1796875" style="28" bestFit="1" customWidth="1"/>
    <col min="11" max="11" width="7.81640625" style="28" bestFit="1" customWidth="1"/>
    <col min="12" max="12" width="9.1796875" style="28" bestFit="1" customWidth="1"/>
    <col min="13" max="13" width="8.453125" style="28" bestFit="1" customWidth="1"/>
    <col min="14" max="14" width="8.26953125" style="28" bestFit="1" customWidth="1"/>
    <col min="15" max="15" width="6.81640625" style="28" bestFit="1" customWidth="1"/>
    <col min="16" max="16" width="11.1796875" style="28" bestFit="1" customWidth="1"/>
    <col min="17" max="16384" width="9.1796875" style="28"/>
  </cols>
  <sheetData>
    <row r="1" spans="1:15" x14ac:dyDescent="0.3">
      <c r="A1" s="33" t="s">
        <v>0</v>
      </c>
      <c r="B1" s="33" t="s">
        <v>1</v>
      </c>
      <c r="C1" s="33" t="s">
        <v>2</v>
      </c>
      <c r="D1" s="33" t="s">
        <v>251</v>
      </c>
      <c r="E1" s="169" t="s">
        <v>254</v>
      </c>
      <c r="F1" s="33" t="s">
        <v>287</v>
      </c>
      <c r="G1" s="33"/>
      <c r="H1" s="58" t="s">
        <v>4</v>
      </c>
      <c r="I1" s="218">
        <v>2024</v>
      </c>
      <c r="J1" s="218"/>
      <c r="K1" s="218">
        <v>2025</v>
      </c>
      <c r="L1" s="218"/>
    </row>
    <row r="2" spans="1:15" x14ac:dyDescent="0.3">
      <c r="A2" s="219" t="s">
        <v>30</v>
      </c>
      <c r="B2" s="29" t="s">
        <v>160</v>
      </c>
      <c r="C2" s="177" t="s">
        <v>161</v>
      </c>
      <c r="D2" s="29" t="s">
        <v>162</v>
      </c>
      <c r="E2" s="35" t="s">
        <v>6</v>
      </c>
      <c r="F2" s="35" t="s">
        <v>6</v>
      </c>
      <c r="H2" s="59" t="s">
        <v>8</v>
      </c>
      <c r="I2" s="60">
        <f>COUNTIF(E2:E120,"Ótima")</f>
        <v>0</v>
      </c>
      <c r="J2" s="61">
        <f>I2/$I$7</f>
        <v>0</v>
      </c>
      <c r="K2" s="60">
        <f>COUNTIF($F$2:$F$120,"Ótima")</f>
        <v>0</v>
      </c>
      <c r="L2" s="61">
        <f>K2/K7</f>
        <v>0</v>
      </c>
    </row>
    <row r="3" spans="1:15" x14ac:dyDescent="0.3">
      <c r="A3" s="219"/>
      <c r="B3" s="54" t="s">
        <v>160</v>
      </c>
      <c r="C3" s="177" t="s">
        <v>163</v>
      </c>
      <c r="D3" s="54" t="s">
        <v>162</v>
      </c>
      <c r="E3" s="35" t="s">
        <v>6</v>
      </c>
      <c r="F3" s="35" t="s">
        <v>6</v>
      </c>
      <c r="H3" s="56" t="s">
        <v>7</v>
      </c>
      <c r="I3" s="62">
        <f>COUNTIF(E2:E120,"Boa")</f>
        <v>0</v>
      </c>
      <c r="J3" s="63">
        <f>I3/I7</f>
        <v>0</v>
      </c>
      <c r="K3" s="62">
        <f>COUNTIF($F$2:$F$120,"Boa")</f>
        <v>0</v>
      </c>
      <c r="L3" s="63">
        <f>K3/K7</f>
        <v>0</v>
      </c>
    </row>
    <row r="4" spans="1:15" x14ac:dyDescent="0.3">
      <c r="A4" s="35"/>
      <c r="E4" s="35"/>
      <c r="F4" s="35"/>
      <c r="H4" s="56" t="s">
        <v>6</v>
      </c>
      <c r="I4" s="65">
        <f>COUNTIF(E2:E120,"Regular")</f>
        <v>2</v>
      </c>
      <c r="J4" s="66">
        <f>I4/I7</f>
        <v>1</v>
      </c>
      <c r="K4" s="65">
        <f>COUNTIF($F$2:$F$120,"Regular")</f>
        <v>2</v>
      </c>
      <c r="L4" s="66">
        <f>K4/K7</f>
        <v>1</v>
      </c>
    </row>
    <row r="5" spans="1:15" x14ac:dyDescent="0.3">
      <c r="A5" s="35"/>
      <c r="H5" s="56" t="s">
        <v>5</v>
      </c>
      <c r="I5" s="68">
        <f>COUNTIF(E2:E120,"Ruim")</f>
        <v>0</v>
      </c>
      <c r="J5" s="69">
        <f>I5/I7</f>
        <v>0</v>
      </c>
      <c r="K5" s="68">
        <f>COUNTIF($F$2:$F$120,"Ruim")</f>
        <v>0</v>
      </c>
      <c r="L5" s="69">
        <f>K5/K7</f>
        <v>0</v>
      </c>
    </row>
    <row r="6" spans="1:15" x14ac:dyDescent="0.3">
      <c r="A6" s="35"/>
      <c r="H6" s="70" t="s">
        <v>10</v>
      </c>
      <c r="I6" s="70">
        <f>COUNTIF(E2:E120,"Péssima")</f>
        <v>0</v>
      </c>
      <c r="J6" s="71">
        <f>I6/I7</f>
        <v>0</v>
      </c>
      <c r="K6" s="70">
        <f>COUNTIF($F$2:$F$120,"Péssima")</f>
        <v>0</v>
      </c>
      <c r="L6" s="71">
        <f>K6/K7</f>
        <v>0</v>
      </c>
      <c r="O6" s="77"/>
    </row>
    <row r="7" spans="1:15" x14ac:dyDescent="0.3">
      <c r="H7" s="38" t="s">
        <v>9</v>
      </c>
      <c r="I7" s="38">
        <f>SUM(I2:I6)</f>
        <v>2</v>
      </c>
      <c r="J7" s="73">
        <f>SUM(J2:J6)</f>
        <v>1</v>
      </c>
      <c r="K7" s="74">
        <f>SUM(K2:K6)</f>
        <v>2</v>
      </c>
      <c r="L7" s="73">
        <f>SUM(L2:L6)</f>
        <v>1</v>
      </c>
    </row>
  </sheetData>
  <sheetProtection algorithmName="SHA-512" hashValue="EwNDExx0f9PoXEF/c1ebNJPI+NMhLc2c0zzfkv/EYaHB0DOg/9cO3dVDvUZyIHNTBZCMb8WivmJ5RVaYXYZEWw==" saltValue="i3tFWFNprbuGEYV4pfAzbA==" spinCount="100000" sheet="1" objects="1" scenarios="1" selectLockedCells="1" selectUnlockedCells="1"/>
  <mergeCells count="3">
    <mergeCell ref="I1:J1"/>
    <mergeCell ref="K1:L1"/>
    <mergeCell ref="A2:A3"/>
  </mergeCells>
  <conditionalFormatting sqref="E2:F4">
    <cfRule type="containsText" dxfId="209" priority="1" operator="containsText" text="Ótima">
      <formula>NOT(ISERROR(SEARCH("Ótima",E2)))</formula>
    </cfRule>
    <cfRule type="containsText" dxfId="208" priority="2" operator="containsText" text="Boa">
      <formula>NOT(ISERROR(SEARCH("Boa",E2)))</formula>
    </cfRule>
    <cfRule type="containsText" dxfId="207" priority="3" operator="containsText" text="Regular">
      <formula>NOT(ISERROR(SEARCH("Regular",E2)))</formula>
    </cfRule>
    <cfRule type="containsText" dxfId="206" priority="4" operator="containsText" text="Ruim">
      <formula>NOT(ISERROR(SEARCH("Ruim",E2)))</formula>
    </cfRule>
    <cfRule type="containsText" dxfId="205" priority="5" operator="containsText" text="Péssima">
      <formula>NOT(ISERROR(SEARCH("Péssima",E2)))</formula>
    </cfRule>
  </conditionalFormatting>
  <conditionalFormatting sqref="H2">
    <cfRule type="containsText" dxfId="204" priority="92" operator="containsText" text="Boa">
      <formula>NOT(ISERROR(SEARCH("Boa",H2)))</formula>
    </cfRule>
    <cfRule type="containsText" dxfId="203" priority="93" operator="containsText" text="Regular">
      <formula>NOT(ISERROR(SEARCH("Regular",H2)))</formula>
    </cfRule>
    <cfRule type="containsText" dxfId="202" priority="94" operator="containsText" text="Ruim">
      <formula>NOT(ISERROR(SEARCH("Ruim",H2)))</formula>
    </cfRule>
    <cfRule type="containsText" dxfId="201" priority="95" operator="containsText" text="Péssima">
      <formula>NOT(ISERROR(SEARCH("Péssima",H2)))</formula>
    </cfRule>
  </conditionalFormatting>
  <conditionalFormatting sqref="H3:H6">
    <cfRule type="containsText" dxfId="200" priority="87" operator="containsText" text="Boa">
      <formula>NOT(ISERROR(SEARCH("Boa",H3)))</formula>
    </cfRule>
    <cfRule type="containsText" dxfId="199" priority="88" operator="containsText" text="Regular">
      <formula>NOT(ISERROR(SEARCH("Regular",H3)))</formula>
    </cfRule>
    <cfRule type="containsText" dxfId="198" priority="89" operator="containsText" text="Ruim">
      <formula>NOT(ISERROR(SEARCH("Ruim",H3)))</formula>
    </cfRule>
    <cfRule type="containsText" dxfId="197" priority="90" operator="containsText" text="Péssimo">
      <formula>NOT(ISERROR(SEARCH("Péssimo",H3)))</formula>
    </cfRule>
  </conditionalFormatting>
  <conditionalFormatting sqref="H2:L6">
    <cfRule type="containsText" dxfId="196" priority="26" operator="containsText" text="Ótima">
      <formula>NOT(ISERROR(SEARCH("Ótima",H2)))</formula>
    </cfRule>
  </conditionalFormatting>
  <conditionalFormatting sqref="I2:L6">
    <cfRule type="containsText" dxfId="195" priority="27" operator="containsText" text="Boa">
      <formula>NOT(ISERROR(SEARCH("Boa",I2)))</formula>
    </cfRule>
    <cfRule type="containsText" dxfId="194" priority="28" operator="containsText" text="Regular">
      <formula>NOT(ISERROR(SEARCH("Regular",I2)))</formula>
    </cfRule>
    <cfRule type="containsText" dxfId="193" priority="29" operator="containsText" text="Ruim">
      <formula>NOT(ISERROR(SEARCH("Ruim",I2)))</formula>
    </cfRule>
    <cfRule type="containsText" dxfId="192" priority="30" operator="containsText" text="Péssimo">
      <formula>NOT(ISERROR(SEARCH("Péssimo",I2)))</formula>
    </cfRule>
  </conditionalFormatting>
  <hyperlinks>
    <hyperlink ref="C2" r:id="rId1" display="https://observandoosrios.sosma.org.br/grupo/1337/grupo-carangola" xr:uid="{1C9A562B-6AAF-44AD-A0DA-E1FB6006BB12}"/>
    <hyperlink ref="C3" r:id="rId2" display="https://observandoosrios.sosma.org.br/grupo/1319/observando-o-rio-carangola" xr:uid="{CB407B8E-22BC-42EC-BB7B-D8F41111C8BB}"/>
  </hyperlinks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O7"/>
  <sheetViews>
    <sheetView workbookViewId="0">
      <selection activeCell="A2" sqref="A2:A5"/>
    </sheetView>
  </sheetViews>
  <sheetFormatPr defaultColWidth="9.1796875" defaultRowHeight="13" x14ac:dyDescent="0.3"/>
  <cols>
    <col min="1" max="1" width="19.7265625" style="54" bestFit="1" customWidth="1"/>
    <col min="2" max="2" width="13.81640625" style="35" bestFit="1" customWidth="1"/>
    <col min="3" max="3" width="53.1796875" style="54" bestFit="1" customWidth="1"/>
    <col min="4" max="4" width="26.1796875" style="54" bestFit="1" customWidth="1"/>
    <col min="5" max="5" width="13.7265625" style="54" customWidth="1"/>
    <col min="6" max="6" width="12.1796875" style="54" customWidth="1"/>
    <col min="7" max="7" width="9.1796875" style="28"/>
    <col min="8" max="8" width="9.453125" style="28" bestFit="1" customWidth="1"/>
    <col min="9" max="9" width="7.453125" style="28" bestFit="1" customWidth="1"/>
    <col min="10" max="10" width="8.453125" style="28" bestFit="1" customWidth="1"/>
    <col min="11" max="11" width="7.81640625" style="28" bestFit="1" customWidth="1"/>
    <col min="12" max="12" width="9.1796875" style="28" bestFit="1" customWidth="1"/>
    <col min="13" max="13" width="8.453125" style="28" bestFit="1" customWidth="1"/>
    <col min="14" max="14" width="8.26953125" style="28" bestFit="1" customWidth="1"/>
    <col min="15" max="15" width="6.81640625" style="28" bestFit="1" customWidth="1"/>
    <col min="16" max="16" width="11.1796875" style="28" bestFit="1" customWidth="1"/>
    <col min="17" max="16384" width="9.1796875" style="28"/>
  </cols>
  <sheetData>
    <row r="1" spans="1:15" x14ac:dyDescent="0.3">
      <c r="A1" s="33" t="s">
        <v>0</v>
      </c>
      <c r="B1" s="33" t="s">
        <v>1</v>
      </c>
      <c r="C1" s="33" t="s">
        <v>2</v>
      </c>
      <c r="D1" s="33" t="s">
        <v>251</v>
      </c>
      <c r="E1" s="169" t="s">
        <v>254</v>
      </c>
      <c r="F1" s="33" t="s">
        <v>287</v>
      </c>
      <c r="G1" s="33"/>
      <c r="H1" s="58" t="s">
        <v>4</v>
      </c>
      <c r="I1" s="218">
        <v>2024</v>
      </c>
      <c r="J1" s="218"/>
      <c r="K1" s="218">
        <v>2025</v>
      </c>
      <c r="L1" s="218"/>
    </row>
    <row r="2" spans="1:15" x14ac:dyDescent="0.3">
      <c r="A2" s="219" t="s">
        <v>33</v>
      </c>
      <c r="B2" s="29" t="s">
        <v>164</v>
      </c>
      <c r="C2" s="177" t="s">
        <v>165</v>
      </c>
      <c r="D2" s="29" t="s">
        <v>166</v>
      </c>
      <c r="E2" s="35" t="s">
        <v>6</v>
      </c>
      <c r="F2" s="35" t="s">
        <v>6</v>
      </c>
      <c r="H2" s="59" t="s">
        <v>8</v>
      </c>
      <c r="I2" s="60">
        <f>COUNTIF(E2:E120,"Ótima")</f>
        <v>0</v>
      </c>
      <c r="J2" s="61">
        <f>I2/$I$7</f>
        <v>0</v>
      </c>
      <c r="K2" s="60">
        <f>COUNTIF($F$2:$F$120,"Ótima")</f>
        <v>0</v>
      </c>
      <c r="L2" s="61">
        <f>K2/K7</f>
        <v>0</v>
      </c>
    </row>
    <row r="3" spans="1:15" x14ac:dyDescent="0.3">
      <c r="A3" s="219"/>
      <c r="B3" s="29" t="s">
        <v>34</v>
      </c>
      <c r="C3" s="177" t="s">
        <v>35</v>
      </c>
      <c r="D3" s="29" t="s">
        <v>167</v>
      </c>
      <c r="E3" s="35" t="s">
        <v>6</v>
      </c>
      <c r="F3" s="35" t="s">
        <v>6</v>
      </c>
      <c r="H3" s="56" t="s">
        <v>7</v>
      </c>
      <c r="I3" s="62">
        <f>COUNTIF(E2:E120,"Boa")</f>
        <v>1</v>
      </c>
      <c r="J3" s="64">
        <f>I3/I7</f>
        <v>0.25</v>
      </c>
      <c r="K3" s="62">
        <f>COUNTIF($F$2:$F$120,"Boa")</f>
        <v>0</v>
      </c>
      <c r="L3" s="64">
        <f>K3/K7</f>
        <v>0</v>
      </c>
    </row>
    <row r="4" spans="1:15" x14ac:dyDescent="0.3">
      <c r="A4" s="219"/>
      <c r="B4" s="29" t="s">
        <v>34</v>
      </c>
      <c r="C4" s="177" t="s">
        <v>36</v>
      </c>
      <c r="D4" s="29" t="s">
        <v>168</v>
      </c>
      <c r="E4" s="35" t="s">
        <v>6</v>
      </c>
      <c r="F4" s="35" t="s">
        <v>6</v>
      </c>
      <c r="H4" s="56" t="s">
        <v>6</v>
      </c>
      <c r="I4" s="65">
        <f>COUNTIF(E2:E120,"Regular")</f>
        <v>3</v>
      </c>
      <c r="J4" s="67">
        <f>I4/I7</f>
        <v>0.75</v>
      </c>
      <c r="K4" s="65">
        <f>COUNTIF($F$2:$F$120,"Regular")</f>
        <v>4</v>
      </c>
      <c r="L4" s="67">
        <f>K4/K7</f>
        <v>1</v>
      </c>
    </row>
    <row r="5" spans="1:15" x14ac:dyDescent="0.3">
      <c r="A5" s="219"/>
      <c r="B5" s="29" t="s">
        <v>38</v>
      </c>
      <c r="C5" s="177" t="s">
        <v>39</v>
      </c>
      <c r="D5" s="29" t="s">
        <v>169</v>
      </c>
      <c r="E5" s="35" t="s">
        <v>7</v>
      </c>
      <c r="F5" s="35" t="s">
        <v>6</v>
      </c>
      <c r="H5" s="56" t="s">
        <v>5</v>
      </c>
      <c r="I5" s="68">
        <f>COUNTIF(E2:E120,"Ruim")</f>
        <v>0</v>
      </c>
      <c r="J5" s="69">
        <f>I5/I7</f>
        <v>0</v>
      </c>
      <c r="K5" s="68">
        <f>COUNTIF($F$2:$F$120,"Ruim")</f>
        <v>0</v>
      </c>
      <c r="L5" s="69">
        <f>K5/K7</f>
        <v>0</v>
      </c>
    </row>
    <row r="6" spans="1:15" x14ac:dyDescent="0.3">
      <c r="A6" s="35"/>
      <c r="B6" s="54"/>
      <c r="E6" s="35"/>
      <c r="F6" s="35"/>
      <c r="H6" s="70" t="s">
        <v>10</v>
      </c>
      <c r="I6" s="70">
        <f>COUNTIF(E2:E120,"Péssima")</f>
        <v>0</v>
      </c>
      <c r="J6" s="71">
        <f>I6/I7</f>
        <v>0</v>
      </c>
      <c r="K6" s="70">
        <f>COUNTIF($F$2:$F$120,"Péssima")</f>
        <v>0</v>
      </c>
      <c r="L6" s="71">
        <f>K6/K7</f>
        <v>0</v>
      </c>
    </row>
    <row r="7" spans="1:15" x14ac:dyDescent="0.3">
      <c r="A7" s="35"/>
      <c r="H7" s="38" t="s">
        <v>9</v>
      </c>
      <c r="I7" s="38">
        <f>SUM(I2:I6)</f>
        <v>4</v>
      </c>
      <c r="J7" s="73">
        <f>SUM(J2:J6)</f>
        <v>1</v>
      </c>
      <c r="K7" s="74">
        <f>SUM(K2:K6)</f>
        <v>4</v>
      </c>
      <c r="L7" s="73">
        <f>SUM(L2:L6)</f>
        <v>1</v>
      </c>
      <c r="O7" s="77"/>
    </row>
  </sheetData>
  <sheetProtection algorithmName="SHA-512" hashValue="FwIwiJ2UEeX5GruMmmAWDWgD+LSVT7NNxVHXz6lo+lITpfKECqw4dSQ5yhvsxvpZwlFaHykn43dJgOShjI8NCw==" saltValue="hDJ89dpG4Ln5qvdAfhAjeQ==" spinCount="100000" sheet="1" objects="1" scenarios="1" selectLockedCells="1" selectUnlockedCells="1"/>
  <mergeCells count="3">
    <mergeCell ref="I1:J1"/>
    <mergeCell ref="K1:L1"/>
    <mergeCell ref="A2:A5"/>
  </mergeCells>
  <conditionalFormatting sqref="E2:F6">
    <cfRule type="containsText" dxfId="191" priority="1" operator="containsText" text="Ótima">
      <formula>NOT(ISERROR(SEARCH("Ótima",E2)))</formula>
    </cfRule>
    <cfRule type="containsText" dxfId="190" priority="2" operator="containsText" text="Boa">
      <formula>NOT(ISERROR(SEARCH("Boa",E2)))</formula>
    </cfRule>
    <cfRule type="containsText" dxfId="189" priority="3" operator="containsText" text="Regular">
      <formula>NOT(ISERROR(SEARCH("Regular",E2)))</formula>
    </cfRule>
    <cfRule type="containsText" dxfId="188" priority="4" operator="containsText" text="Ruim">
      <formula>NOT(ISERROR(SEARCH("Ruim",E2)))</formula>
    </cfRule>
    <cfRule type="containsText" dxfId="187" priority="5" operator="containsText" text="Péssima">
      <formula>NOT(ISERROR(SEARCH("Péssima",E2)))</formula>
    </cfRule>
  </conditionalFormatting>
  <conditionalFormatting sqref="H2">
    <cfRule type="containsText" dxfId="186" priority="102" operator="containsText" text="Boa">
      <formula>NOT(ISERROR(SEARCH("Boa",H2)))</formula>
    </cfRule>
    <cfRule type="containsText" dxfId="185" priority="103" operator="containsText" text="Regular">
      <formula>NOT(ISERROR(SEARCH("Regular",H2)))</formula>
    </cfRule>
    <cfRule type="containsText" dxfId="184" priority="104" operator="containsText" text="Ruim">
      <formula>NOT(ISERROR(SEARCH("Ruim",H2)))</formula>
    </cfRule>
    <cfRule type="containsText" dxfId="183" priority="105" operator="containsText" text="Péssima">
      <formula>NOT(ISERROR(SEARCH("Péssima",H2)))</formula>
    </cfRule>
  </conditionalFormatting>
  <conditionalFormatting sqref="H3:H6">
    <cfRule type="containsText" dxfId="182" priority="97" operator="containsText" text="Boa">
      <formula>NOT(ISERROR(SEARCH("Boa",H3)))</formula>
    </cfRule>
    <cfRule type="containsText" dxfId="181" priority="98" operator="containsText" text="Regular">
      <formula>NOT(ISERROR(SEARCH("Regular",H3)))</formula>
    </cfRule>
    <cfRule type="containsText" dxfId="180" priority="99" operator="containsText" text="Ruim">
      <formula>NOT(ISERROR(SEARCH("Ruim",H3)))</formula>
    </cfRule>
    <cfRule type="containsText" dxfId="179" priority="100" operator="containsText" text="Péssimo">
      <formula>NOT(ISERROR(SEARCH("Péssimo",H3)))</formula>
    </cfRule>
  </conditionalFormatting>
  <conditionalFormatting sqref="H2:L6">
    <cfRule type="containsText" dxfId="178" priority="36" operator="containsText" text="Ótima">
      <formula>NOT(ISERROR(SEARCH("Ótima",H2)))</formula>
    </cfRule>
  </conditionalFormatting>
  <conditionalFormatting sqref="I2:L6">
    <cfRule type="containsText" dxfId="177" priority="37" operator="containsText" text="Boa">
      <formula>NOT(ISERROR(SEARCH("Boa",I2)))</formula>
    </cfRule>
    <cfRule type="containsText" dxfId="176" priority="38" operator="containsText" text="Regular">
      <formula>NOT(ISERROR(SEARCH("Regular",I2)))</formula>
    </cfRule>
    <cfRule type="containsText" dxfId="175" priority="39" operator="containsText" text="Ruim">
      <formula>NOT(ISERROR(SEARCH("Ruim",I2)))</formula>
    </cfRule>
    <cfRule type="containsText" dxfId="174" priority="40" operator="containsText" text="Péssimo">
      <formula>NOT(ISERROR(SEARCH("Péssimo",I2)))</formula>
    </cfRule>
  </conditionalFormatting>
  <hyperlinks>
    <hyperlink ref="C2" r:id="rId1" display="https://observandoosrios.sosma.org.br/grupo/1334/congregacao-holistica-da-paraiba-escola-viva-olho-do-tempo-2" xr:uid="{FD7C9818-C758-4C1E-B4A0-9FC52B35323B}"/>
    <hyperlink ref="C3" r:id="rId2" display="https://observandoosrios.sosma.org.br/grupo/1037/congregacao-holistica-da-paraiba-escola-viva-olho-do-tempo" xr:uid="{AF6FEDDE-5879-44C4-A0F0-B9B323C59502}"/>
    <hyperlink ref="C4" r:id="rId3" display="https://observandoosrios.sosma.org.br/grupo/1038/sanhaua-em-aguas-limpas" xr:uid="{F882C63F-FA1C-4A69-BA92-E48E88B0593D}"/>
    <hyperlink ref="C5" r:id="rId4" display="https://observandoosrios.sosma.org.br/grupo/1022/fundacao-mamiferos-aquaticos-2" xr:uid="{DE54706E-5CF6-4F82-958E-31861EC9943F}"/>
  </hyperlinks>
  <pageMargins left="0.511811024" right="0.511811024" top="0.78740157499999996" bottom="0.78740157499999996" header="0.31496062000000002" footer="0.31496062000000002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18</vt:i4>
      </vt:variant>
    </vt:vector>
  </HeadingPairs>
  <TitlesOfParts>
    <vt:vector size="18" baseType="lpstr">
      <vt:lpstr>Histórico IQA (invertido)</vt:lpstr>
      <vt:lpstr>Comparativo IQA 2024-2025</vt:lpstr>
      <vt:lpstr>AL</vt:lpstr>
      <vt:lpstr>CE</vt:lpstr>
      <vt:lpstr>DF</vt:lpstr>
      <vt:lpstr>ES</vt:lpstr>
      <vt:lpstr>MS</vt:lpstr>
      <vt:lpstr>MG</vt:lpstr>
      <vt:lpstr>PB</vt:lpstr>
      <vt:lpstr>PE</vt:lpstr>
      <vt:lpstr>PI</vt:lpstr>
      <vt:lpstr>RJ</vt:lpstr>
      <vt:lpstr>RN</vt:lpstr>
      <vt:lpstr>RS</vt:lpstr>
      <vt:lpstr>SC</vt:lpstr>
      <vt:lpstr>SP</vt:lpstr>
      <vt:lpstr>SE</vt:lpstr>
      <vt:lpstr>Comparativo IQA Pantanal 24-25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Aline da Silva Cruz</dc:creator>
  <cp:keywords/>
  <dc:description/>
  <cp:lastModifiedBy>Aline Cruz</cp:lastModifiedBy>
  <cp:revision/>
  <dcterms:created xsi:type="dcterms:W3CDTF">2022-02-03T21:42:40Z</dcterms:created>
  <dcterms:modified xsi:type="dcterms:W3CDTF">2026-03-18T01:00:43Z</dcterms:modified>
  <cp:category/>
  <cp:contentStatus/>
</cp:coreProperties>
</file>